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390" activeTab="3"/>
  </bookViews>
  <sheets>
    <sheet name="Лист1" sheetId="1" r:id="rId1"/>
    <sheet name="жильцы" sheetId="2" r:id="rId2"/>
    <sheet name="Лист3" sheetId="3" r:id="rId3"/>
    <sheet name="Лист2" sheetId="4" r:id="rId4"/>
  </sheets>
  <externalReferences>
    <externalReference r:id="rId7"/>
  </externalReferences>
  <definedNames>
    <definedName name="_GoBack" localSheetId="2">'Лист3'!$B$37</definedName>
    <definedName name="_xlfn.F.INV" hidden="1">#NAME?</definedName>
    <definedName name="_xlnm.Print_Area" localSheetId="0">'Лист1'!$A$1:$CY$79</definedName>
    <definedName name="_xlnm.Print_Area" localSheetId="3">'Лист2'!$A$1:$N$53</definedName>
    <definedName name="_xlnm.Print_Area" localSheetId="2">'Лист3'!$A$1:$L$50</definedName>
  </definedNames>
  <calcPr fullCalcOnLoad="1"/>
</workbook>
</file>

<file path=xl/sharedStrings.xml><?xml version="1.0" encoding="utf-8"?>
<sst xmlns="http://schemas.openxmlformats.org/spreadsheetml/2006/main" count="490" uniqueCount="347">
  <si>
    <t>ОАО "Крайинвестбанк"</t>
  </si>
  <si>
    <t>И
З
В
Е
Щ
Е
Н
И
Е</t>
  </si>
  <si>
    <t>Получатель платежа</t>
  </si>
  <si>
    <t>Банк получателя</t>
  </si>
  <si>
    <t>Счет получателя</t>
  </si>
  <si>
    <t>БИК</t>
  </si>
  <si>
    <t>ИНН</t>
  </si>
  <si>
    <t>Кор. счет</t>
  </si>
  <si>
    <t>Плательщик</t>
  </si>
  <si>
    <t>Адрес</t>
  </si>
  <si>
    <t>Л/С</t>
  </si>
  <si>
    <t>Управление и содержание</t>
  </si>
  <si>
    <t>кв. м</t>
  </si>
  <si>
    <t>Сумма</t>
  </si>
  <si>
    <t>куб.</t>
  </si>
  <si>
    <t>2309074812</t>
  </si>
  <si>
    <t>30101810500000000516</t>
  </si>
  <si>
    <t>Подпись плательщика</t>
  </si>
  <si>
    <t>Дата</t>
  </si>
  <si>
    <t>Форма № ПД-4</t>
  </si>
  <si>
    <r>
      <t xml:space="preserve">ОАО </t>
    </r>
    <r>
      <rPr>
        <sz val="11"/>
        <color indexed="8"/>
        <rFont val="Arial"/>
        <family val="2"/>
      </rPr>
      <t>"Крайинвестбанк" ст. Павловская</t>
    </r>
  </si>
  <si>
    <t>40703810400030001025</t>
  </si>
  <si>
    <t>Салмина Светлана Васильевна</t>
  </si>
  <si>
    <t>ст. Павловская, ул. Первомайская, 28, кв. 32</t>
  </si>
  <si>
    <t>5-17-51</t>
  </si>
  <si>
    <t>Тел.</t>
  </si>
  <si>
    <t>ст. Павловская, ул. Первомайская, 28, кв. 1</t>
  </si>
  <si>
    <t>5-26-07</t>
  </si>
  <si>
    <t>ст. Павловская, ул. Первомайская, 28, кв. 2</t>
  </si>
  <si>
    <t>5-16-34</t>
  </si>
  <si>
    <t>ст. Павловская, ул. Первомайская, 28, кв. 3</t>
  </si>
  <si>
    <t>5-77-30</t>
  </si>
  <si>
    <t>ст. Павловская, ул. Первомайская, 28, кв. 4</t>
  </si>
  <si>
    <t>5-41-49</t>
  </si>
  <si>
    <t>ст. Павловская, ул. Первомайская, 28, кв. 5</t>
  </si>
  <si>
    <t>5-45-31</t>
  </si>
  <si>
    <t>ст. Павловская, ул. Первомайская, 28, кв. 6</t>
  </si>
  <si>
    <t>ст. Павловская, ул. Первомайская, 28, кв. 7</t>
  </si>
  <si>
    <t xml:space="preserve">Гострый  Константин  Владимирович </t>
  </si>
  <si>
    <t>ст. Павловская, ул. Первомайская, 28, кв. 8</t>
  </si>
  <si>
    <t xml:space="preserve">Сахно Сергей  Васильевич </t>
  </si>
  <si>
    <t>ст. Павловская, ул. Первомайская, 28, кв. 9</t>
  </si>
  <si>
    <t>5-13-89</t>
  </si>
  <si>
    <t xml:space="preserve">Марченко  Николай  Борисович  </t>
  </si>
  <si>
    <t>ст. Павловская, ул. Первомайская, 28, кв. 10</t>
  </si>
  <si>
    <t>5-41-45</t>
  </si>
  <si>
    <t>ст. Павловская, ул. Первомайская, 28, кв. 11</t>
  </si>
  <si>
    <t>ст. Павловская, ул. Первомайская, 28, кв. 12</t>
  </si>
  <si>
    <t>Швыдченко Татьяна  Васильевна</t>
  </si>
  <si>
    <t>ст. Павловская, ул. Первомайская, 28, кв. 13</t>
  </si>
  <si>
    <t>5-71-95</t>
  </si>
  <si>
    <t xml:space="preserve">Востряков Сергей Валерьевич </t>
  </si>
  <si>
    <t>ст. Павловская, ул. Первомайская, 28, кв. 14</t>
  </si>
  <si>
    <t>5-37-97</t>
  </si>
  <si>
    <t xml:space="preserve">Шиян Анна  Ильинична    </t>
  </si>
  <si>
    <t>ст. Павловская, ул. Первомайская, 28, кв. 15</t>
  </si>
  <si>
    <t>5-72-67</t>
  </si>
  <si>
    <t xml:space="preserve">Даянова Татьяна Алексеевна  </t>
  </si>
  <si>
    <t>ст. Павловская, ул. Первомайская, 28, кв. 16</t>
  </si>
  <si>
    <t>5-74-07</t>
  </si>
  <si>
    <t>Бруяка Елена Николаевна</t>
  </si>
  <si>
    <t>ст. Павловская, ул. Первомайская, 28, кв. 17</t>
  </si>
  <si>
    <t>Головинская Елена  Григорьевна</t>
  </si>
  <si>
    <t>ст. Павловская, ул. Первомайская, 28, кв. 18</t>
  </si>
  <si>
    <t>3-13-66</t>
  </si>
  <si>
    <t>Чуприна Эдуард  Николаевич</t>
  </si>
  <si>
    <t>ст. Павловская, ул. Первомайская, 28, кв. 19</t>
  </si>
  <si>
    <t>5-16-79</t>
  </si>
  <si>
    <t>Алексеенко Федор Дмитриевич</t>
  </si>
  <si>
    <t>ст. Павловская, ул. Первомайская, 28, кв. 20</t>
  </si>
  <si>
    <t>Скитер Виталий  Алексеевич</t>
  </si>
  <si>
    <t>ст. Павловская, ул. Первомайская, 28, кв. 21</t>
  </si>
  <si>
    <t>5-55-49</t>
  </si>
  <si>
    <t>ст. Павловская, ул. Первомайская, 28, кв. 22</t>
  </si>
  <si>
    <t>5-30-07</t>
  </si>
  <si>
    <t>Савранский  Егор Васильевич</t>
  </si>
  <si>
    <t>ст. Павловская, ул. Первомайская, 28, кв. 23</t>
  </si>
  <si>
    <t>5-40-32</t>
  </si>
  <si>
    <t>Ольшанская Наталья Петровна</t>
  </si>
  <si>
    <t>ст. Павловская, ул. Первомайская, 28, кв. 24</t>
  </si>
  <si>
    <t>5-34-34</t>
  </si>
  <si>
    <t>Коваль Елена Александровна</t>
  </si>
  <si>
    <t>ст. Павловская, ул. Первомайская, 28, кв. 25</t>
  </si>
  <si>
    <t>Сухарев Александр Алексеевич</t>
  </si>
  <si>
    <t>ст. Павловская, ул. Первомайская, 28, кв. 26</t>
  </si>
  <si>
    <t>5-35-32</t>
  </si>
  <si>
    <t>Робертус Оксана Александровна</t>
  </si>
  <si>
    <t>ст. Павловская, ул. Первомайская, 28, кв. 27</t>
  </si>
  <si>
    <t>5-59-75</t>
  </si>
  <si>
    <t>ст. Павловская, ул. Первомайская, 28, кв. 28</t>
  </si>
  <si>
    <t>ст. Павловская, ул. Первомайская, 28, кв. 29</t>
  </si>
  <si>
    <t>5-31-38</t>
  </si>
  <si>
    <t xml:space="preserve">Полевик Юлия Федоровна </t>
  </si>
  <si>
    <t>ст. Павловская, ул. Первомайская, 28, кв. 30</t>
  </si>
  <si>
    <t>5-38-46</t>
  </si>
  <si>
    <t>ст. Павловская, ул. Первомайская, 28, кв. 31</t>
  </si>
  <si>
    <t>5-49-47</t>
  </si>
  <si>
    <t>ст. Павловская, ул. Первомайская, 28, кв. 33</t>
  </si>
  <si>
    <t>ст. Павловская, ул. Первомайская, 28, кв. 34</t>
  </si>
  <si>
    <t>Гончарова Наталья Васильевна</t>
  </si>
  <si>
    <t>ст. Павловская, ул. Первомайская, 28, кв. 35</t>
  </si>
  <si>
    <t>5-19-70</t>
  </si>
  <si>
    <t>Шмыглова Анастасия Фоминична</t>
  </si>
  <si>
    <t>ст. Павловская, ул. Первомайская, 28, кв. 36</t>
  </si>
  <si>
    <t>5-75-22</t>
  </si>
  <si>
    <t>ст. Павловская, ул. Первомайская, 28, кв. 37</t>
  </si>
  <si>
    <t>ст. Павловская, ул. Первомайская, 28, кв. 38</t>
  </si>
  <si>
    <t>Конюхова Любовь Алексеевна</t>
  </si>
  <si>
    <t>ст. Павловская, ул. Первомайская, 28, кв. 39</t>
  </si>
  <si>
    <t>5-17-65</t>
  </si>
  <si>
    <t>ст. Павловская, ул. Первомайская, 28, кв. 40</t>
  </si>
  <si>
    <t>5-73-03</t>
  </si>
  <si>
    <t>Волченко Юрий  Николаевич</t>
  </si>
  <si>
    <t>ст. Павловская, ул. Первомайская, 28, кв. 41</t>
  </si>
  <si>
    <t>5-29-83</t>
  </si>
  <si>
    <t>ст. Павловская, ул. Первомайская, 28, кв. 42</t>
  </si>
  <si>
    <t>5-31-42</t>
  </si>
  <si>
    <t>Никонов Кирилл Константинович</t>
  </si>
  <si>
    <t>ст. Павловская, ул. Первомайская, 28, кв. 43</t>
  </si>
  <si>
    <t>Олефиренко Евгений Алесеевич</t>
  </si>
  <si>
    <t>ст. Павловская, ул. Первомайская, 28, кв. 44</t>
  </si>
  <si>
    <t>Марченко Татьяна Викторовна</t>
  </si>
  <si>
    <t>ст. Павловская, ул. Первомайская, 28, кв. 45</t>
  </si>
  <si>
    <t>5-40-07</t>
  </si>
  <si>
    <t>ст. Павловская, ул. Первомайская, 28, кв. 46</t>
  </si>
  <si>
    <t>5-35-47</t>
  </si>
  <si>
    <t>Ионова Татьяна Александровна</t>
  </si>
  <si>
    <t>ст. Павловская, ул. Первомайская, 28, кв. 47</t>
  </si>
  <si>
    <t>5-26-96</t>
  </si>
  <si>
    <t xml:space="preserve">Наумец Татьяна Александровна </t>
  </si>
  <si>
    <t>ст. Павловская, ул. Первомайская, 28, кв. 48</t>
  </si>
  <si>
    <t>ст. Павловская, ул. Первомайская, 28, кв. 49</t>
  </si>
  <si>
    <t>4-13-78</t>
  </si>
  <si>
    <t xml:space="preserve">Медведев Анатолий Викторович  </t>
  </si>
  <si>
    <t>ст. Павловская, ул. Первомайская, 28, кв. 50</t>
  </si>
  <si>
    <t>5-53-03</t>
  </si>
  <si>
    <t>918-2637040</t>
  </si>
  <si>
    <t>918-9550133</t>
  </si>
  <si>
    <t>918-4724593</t>
  </si>
  <si>
    <t>3-15-71</t>
  </si>
  <si>
    <t>040349516</t>
  </si>
  <si>
    <t>5-27-27</t>
  </si>
  <si>
    <t xml:space="preserve">                                                   </t>
  </si>
  <si>
    <t xml:space="preserve">                       </t>
  </si>
  <si>
    <t xml:space="preserve">                        </t>
  </si>
  <si>
    <t xml:space="preserve">     </t>
  </si>
  <si>
    <t xml:space="preserve">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</si>
  <si>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</si>
  <si>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</t>
  </si>
  <si>
    <t>Мавлатов Джамалди Зайндиевич</t>
  </si>
  <si>
    <t>Крамаренко Татьяна Михайловна</t>
  </si>
  <si>
    <t>Отопление (ТС)</t>
  </si>
  <si>
    <t>Карпунин Николай Александрович</t>
  </si>
  <si>
    <t>И
З
В
ЕЩ
Е
Н
И
Е</t>
  </si>
  <si>
    <t>Холодная вода (МУП ЖКХ)</t>
  </si>
  <si>
    <t xml:space="preserve">Управление и содержание </t>
  </si>
  <si>
    <t>Золотарева Елена Евгеньевна</t>
  </si>
  <si>
    <t>Тертица Дмитрий  Сергеевич</t>
  </si>
  <si>
    <t xml:space="preserve"> </t>
  </si>
  <si>
    <t>Тур Александр Алексеевич</t>
  </si>
  <si>
    <t>Вывоз и захоронение ТБО</t>
  </si>
  <si>
    <t>руб.</t>
  </si>
  <si>
    <t>Горячая вода (ТС)</t>
  </si>
  <si>
    <t>оплата до 15 числа</t>
  </si>
  <si>
    <t>Тотьмянин Александр Александрович</t>
  </si>
  <si>
    <t>2012 Г</t>
  </si>
  <si>
    <t>КВИТ АНЦИЯ</t>
  </si>
  <si>
    <t>Электричество за МОП (ТЭС)</t>
  </si>
  <si>
    <t>Чмелева Раиса Георгиевна</t>
  </si>
  <si>
    <t xml:space="preserve">Даильников   Павел  Григорьевич </t>
  </si>
  <si>
    <t>Зубенко Анна Викторовна</t>
  </si>
  <si>
    <t>Водоотведение (ККК)</t>
  </si>
  <si>
    <t>ТСЖ "Дом 28"  тел./факс  5-17-51</t>
  </si>
  <si>
    <t>СЕНТЯБРЬ</t>
  </si>
  <si>
    <t>СЕНТЯБРЬ  2012 Г</t>
  </si>
  <si>
    <t xml:space="preserve">                                               Назначение платежа                  Кол-во проживающих 2 чел.</t>
  </si>
  <si>
    <t xml:space="preserve">                                             Назначение платежа                  Кол-во проживающих 2 чел.</t>
  </si>
  <si>
    <t>124-124</t>
  </si>
  <si>
    <t>010-009</t>
  </si>
  <si>
    <t>Михайлюта Александр Александрович</t>
  </si>
  <si>
    <t>123-121</t>
  </si>
  <si>
    <t>240-232</t>
  </si>
  <si>
    <t xml:space="preserve">                                            Назначение платежа                  Кол-во проживающих 3 чел.</t>
  </si>
  <si>
    <t xml:space="preserve">                                             Назначение платежа                  Кол-во проживающих 3 чел.</t>
  </si>
  <si>
    <t>Наименование получателя платежа</t>
  </si>
  <si>
    <t>№ лицевого счета (иной идентификатор плательщика)</t>
  </si>
  <si>
    <t>Сумма к оплате за расчетный период</t>
  </si>
  <si>
    <t>ТСЖ «ДОМ 28»</t>
  </si>
  <si>
    <t>Справочно:</t>
  </si>
  <si>
    <t>Виды услуг</t>
  </si>
  <si>
    <t>Ед. изм.</t>
  </si>
  <si>
    <t>УПРАВЛЕНИЕ И СОДЕРЖАНИЕ</t>
  </si>
  <si>
    <t>КВ.М</t>
  </si>
  <si>
    <t>ВЫВОЗ И ЗАХОРОНЕНИЕ ТБО</t>
  </si>
  <si>
    <t>ТЕПЛОСЧЕТЧИК (ОТОПЛЕНИЕ)</t>
  </si>
  <si>
    <t>ТЕПЛОСЧЕТЧИК (ГВС)</t>
  </si>
  <si>
    <t>КУБ.М</t>
  </si>
  <si>
    <t>ОБЩЕДОМОВОЕ ( ГВС)</t>
  </si>
  <si>
    <t>ТЕПЛОСЧЕТЧИК (ХВС)</t>
  </si>
  <si>
    <t>ОБЩЕДОМОВОЕ (ХВС)</t>
  </si>
  <si>
    <t>ВОДООТВЕДЕНИЕ</t>
  </si>
  <si>
    <t>ЭЛЕКТРОСЧЕТЧИК (САРАИ)</t>
  </si>
  <si>
    <t>ОБЩЕДОМОВАЯ (ЭЛЕКТРОЭН.)</t>
  </si>
  <si>
    <t>ИТОГО  К  ОПЛАТЕ  ЗА  РАСЧЕТНЫЙ ПЕРИОД</t>
  </si>
  <si>
    <t xml:space="preserve"> ПЛАТЕЖНЫЙ ДОКУМЕНТ</t>
  </si>
  <si>
    <t>Тариф руб/ед размер платы на кв.м. руб.</t>
  </si>
  <si>
    <t>Размер платы за коммун. Услуги, руб.</t>
  </si>
  <si>
    <t>Объем коммунальных услуг</t>
  </si>
  <si>
    <t>Норматив потребления коммунальных услуг</t>
  </si>
  <si>
    <t>Текущие показания приборов учета коммунальных услуг</t>
  </si>
  <si>
    <t>Кват</t>
  </si>
  <si>
    <t>Льготы. Субсидии, руб.</t>
  </si>
  <si>
    <t>индивид. потреблен.</t>
  </si>
  <si>
    <t>Тел:</t>
  </si>
  <si>
    <t>Адрес:</t>
  </si>
  <si>
    <t>Количество проживающих:</t>
  </si>
  <si>
    <t>Отапливаемая площадь:</t>
  </si>
  <si>
    <t>Задолженность за предыдущие периоды</t>
  </si>
  <si>
    <t>Подпись</t>
  </si>
  <si>
    <t>чел.</t>
  </si>
  <si>
    <r>
      <t>КВИТАНЦИЯ</t>
    </r>
  </si>
  <si>
    <t>918-4433203</t>
  </si>
  <si>
    <t>918-6754148</t>
  </si>
  <si>
    <t>909-4597111</t>
  </si>
  <si>
    <t>ЭЛЕКТРОСЧЕТЧИК (ОБЩ)</t>
  </si>
  <si>
    <t xml:space="preserve">Аванс на начало расчетного периода               </t>
  </si>
  <si>
    <t>00289</t>
  </si>
  <si>
    <t>Жилая площадь помещения:</t>
  </si>
  <si>
    <t>общедом. нужды   НАЧ.</t>
  </si>
  <si>
    <t>общедом.  нужды</t>
  </si>
  <si>
    <t>Всего начислено за расчетный период</t>
  </si>
  <si>
    <t>Коэф. общедом.  нужды</t>
  </si>
  <si>
    <t>0,00</t>
  </si>
  <si>
    <t>00385</t>
  </si>
  <si>
    <t xml:space="preserve">ИЗВЕЩЕНИЕ  </t>
  </si>
  <si>
    <r>
      <t xml:space="preserve"> </t>
    </r>
    <r>
      <rPr>
        <b/>
        <sz val="11"/>
        <color indexed="8"/>
        <rFont val="Arial"/>
        <family val="2"/>
      </rPr>
      <t>для внесения платы за содержание и ремонт жилого помещения и предоставления коммунальных услуг</t>
    </r>
  </si>
  <si>
    <t>ПЛАТЕЛЬЩИК</t>
  </si>
  <si>
    <r>
      <t xml:space="preserve">Раздел 1.  </t>
    </r>
    <r>
      <rPr>
        <b/>
        <sz val="10"/>
        <color indexed="8"/>
        <rFont val="Calibri"/>
        <family val="2"/>
      </rPr>
      <t>ИНФОРМАЦИЯ ДЛ ВНЕСЕНИЯ ПЛАТЫ ПОЛУЧАТЕЛЯ ПЛАТЕЖА (ПОЛУЧАТЕЛЕЙ ПЛАТЕЖЕЙ)</t>
    </r>
  </si>
  <si>
    <t xml:space="preserve">Номер банковского счета и банковские реквизиты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</si>
  <si>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2. </t>
    </r>
    <r>
      <rPr>
        <b/>
        <sz val="10"/>
        <color indexed="8"/>
        <rFont val="Calibri"/>
        <family val="2"/>
      </rPr>
      <t>СВЕДЕНИЯ О ПЛАТЕЛЬЩИКЕ И ИСПОЛНИТЕЛЕ УСЛУГ</t>
    </r>
  </si>
  <si>
    <r>
      <t>За</t>
    </r>
    <r>
      <rPr>
        <b/>
        <sz val="9"/>
        <color indexed="8"/>
        <rFont val="Calibri"/>
        <family val="2"/>
      </rPr>
      <t xml:space="preserve">               ОКТЯБРЬ                 2012 г</t>
    </r>
    <r>
      <rPr>
        <sz val="9"/>
        <color indexed="8"/>
        <rFont val="Calibri"/>
        <family val="2"/>
      </rPr>
      <t xml:space="preserve">.             (расчетный период)                                                                                                                                                                                 </t>
    </r>
    <r>
      <rPr>
        <b/>
        <sz val="9"/>
        <color indexed="8"/>
        <rFont val="Calibri"/>
        <family val="2"/>
      </rPr>
      <t xml:space="preserve">  </t>
    </r>
    <r>
      <rPr>
        <b/>
        <sz val="11"/>
        <color indexed="8"/>
        <rFont val="Calibri"/>
        <family val="2"/>
      </rPr>
      <t xml:space="preserve">  Ф.И.О. (наименование) плательщика, собственника/нанимателя</t>
    </r>
    <r>
      <rPr>
        <sz val="9"/>
        <color indexed="8"/>
        <rFont val="Calibri"/>
        <family val="2"/>
      </rPr>
      <t xml:space="preserve">
</t>
    </r>
  </si>
  <si>
    <t>кв.м</t>
  </si>
  <si>
    <t xml:space="preserve">ЛИНИЯ ОТРЫВА КВИТАНЦИИ               для собственника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</si>
  <si>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3.   </t>
    </r>
    <r>
      <rPr>
        <b/>
        <sz val="10"/>
        <color indexed="8"/>
        <rFont val="Calibri"/>
        <family val="2"/>
      </rPr>
      <t>РАСЧЕТ РАЗМЕРА ПЛАТЫ ЗА СОДЕРЖАНИЕ И РЕМОНТ ЖИЛОГО ПОМЕЩЕНИЯ И КОММУНАЛЬНЫЕ УСЛУГИ</t>
    </r>
  </si>
  <si>
    <t>Перерасчеты. Всего, руб.</t>
  </si>
  <si>
    <t>индивид. Потреблен.</t>
  </si>
  <si>
    <t>общедом. Нужды</t>
  </si>
  <si>
    <r>
      <t xml:space="preserve">Раздел 4.   </t>
    </r>
    <r>
      <rPr>
        <b/>
        <sz val="10"/>
        <color indexed="8"/>
        <rFont val="Calibri"/>
        <family val="2"/>
      </rPr>
      <t>СПРАВОЧНАЯ ИНФОРМАЦИЯ</t>
    </r>
  </si>
  <si>
    <t>Сумарный объем коммуннальных услуг в доме</t>
  </si>
  <si>
    <t>индивид. потреблен.       НАЧ.</t>
  </si>
  <si>
    <t>индивид. потреблен. КОН.</t>
  </si>
  <si>
    <t>общедом. нужды    КОН.</t>
  </si>
  <si>
    <t>0,009</t>
  </si>
  <si>
    <t>0,0154</t>
  </si>
  <si>
    <t>6650</t>
  </si>
  <si>
    <t>0,2225</t>
  </si>
  <si>
    <t>Итого к оплате:                                                                         за ОКТЯБРЬ 2012 г.</t>
  </si>
  <si>
    <t>ИТОГО к оплате:</t>
  </si>
  <si>
    <t>Дата последней поступившей оплаты  –        09.12 г.</t>
  </si>
  <si>
    <r>
      <rPr>
        <b/>
        <sz val="11"/>
        <color indexed="8"/>
        <rFont val="Calibri"/>
        <family val="2"/>
      </rPr>
      <t xml:space="preserve">Жилая площадь дома  </t>
    </r>
    <r>
      <rPr>
        <sz val="11"/>
        <color indexed="8"/>
        <rFont val="Calibri"/>
        <family val="2"/>
      </rPr>
      <t xml:space="preserve">                               </t>
    </r>
  </si>
  <si>
    <r>
      <t xml:space="preserve">Наименование организации- исполнителе услуг  </t>
    </r>
    <r>
      <rPr>
        <b/>
        <sz val="11"/>
        <color indexed="8"/>
        <rFont val="Calibri"/>
        <family val="2"/>
      </rPr>
      <t xml:space="preserve"> ТСЖ «ДОМ 28»                                                                                                                       
Адрес: 352040, Краснодарский край, Павловский район, Павловская станица, ул. Первомайская, дом 28, Тел/факс:  8 (861 91)5-17-51
ИНН /КПП 2346017001/234601001 ОГРН 1102362000553, Р/С 40703810400030001025,                                                                                     К/С 30101810500000000516, БИК 040349516, ОАО "Крайинвестбанк" ст. Павловская
</t>
    </r>
  </si>
  <si>
    <t>индивид. Потребл.</t>
  </si>
  <si>
    <t>ИНН  2346017001,  КПП   234601001 ,   БИК 040349516,   Р/С     40703810400030001025,                                                                                К/С   30101810500000000516,                                                                  ОАО "Крайинвестбанк"   ст. Павловская</t>
  </si>
  <si>
    <t>Тищенко Артем Григорьевич</t>
  </si>
  <si>
    <t>Комова Марина Евгеньевна</t>
  </si>
  <si>
    <t>Чиж Ирина Владимировна</t>
  </si>
  <si>
    <t>Маерова Валентина Николаевна</t>
  </si>
  <si>
    <t>Стародумова Ольга Николаевна</t>
  </si>
  <si>
    <t>918-2380216</t>
  </si>
  <si>
    <t>Мамедова Людмила Владимировна</t>
  </si>
  <si>
    <t>918-0169005</t>
  </si>
  <si>
    <t>Чайка Николай Григорьевич</t>
  </si>
  <si>
    <t>Мачула Сергей Александрович</t>
  </si>
  <si>
    <t>Чернявская Мария Петровна</t>
  </si>
  <si>
    <t>928-4308108</t>
  </si>
  <si>
    <t>918-4862468</t>
  </si>
  <si>
    <t>962-8562330</t>
  </si>
  <si>
    <t>960-4746007</t>
  </si>
  <si>
    <t>967-6736999</t>
  </si>
  <si>
    <t>961-5183111</t>
  </si>
  <si>
    <t>Государева Людмила Николаевна</t>
  </si>
  <si>
    <t>Крамаренко Т. М.</t>
  </si>
  <si>
    <t>Государева Л. Н.</t>
  </si>
  <si>
    <t>Зубенко А. В.</t>
  </si>
  <si>
    <t>Тищенко А. Г.</t>
  </si>
  <si>
    <t>Мачула С. А.</t>
  </si>
  <si>
    <t>Тертица Д.  С.</t>
  </si>
  <si>
    <t xml:space="preserve">Сахно С.  В. </t>
  </si>
  <si>
    <t xml:space="preserve">Марченко  Н.  Б.  </t>
  </si>
  <si>
    <t>Золотарева Е. В.</t>
  </si>
  <si>
    <t>Маерова В. Н.</t>
  </si>
  <si>
    <t>Швидченко Т.  В.</t>
  </si>
  <si>
    <t xml:space="preserve">Востряков С. В. </t>
  </si>
  <si>
    <t xml:space="preserve">Шиян А.  И.   </t>
  </si>
  <si>
    <t>Бруяка Е. Н.</t>
  </si>
  <si>
    <t>ИТОГО:</t>
  </si>
  <si>
    <t>Головинская Е.  Г.</t>
  </si>
  <si>
    <t>Чуприна Э.  Н.</t>
  </si>
  <si>
    <t>Алексеенко Ф. Д.</t>
  </si>
  <si>
    <t>Скитер В.  А.</t>
  </si>
  <si>
    <t>Чмелева Р. Г.</t>
  </si>
  <si>
    <t>Ольшанская Н. П.</t>
  </si>
  <si>
    <t>Коваль Е. А.</t>
  </si>
  <si>
    <t>Сухарев А. А.</t>
  </si>
  <si>
    <t>Робертус О. А.</t>
  </si>
  <si>
    <t>Комова М. Е.</t>
  </si>
  <si>
    <t xml:space="preserve">Полевик Ю. Ф. </t>
  </si>
  <si>
    <t>Михайлюта А. А.</t>
  </si>
  <si>
    <t>Салмина С. В.</t>
  </si>
  <si>
    <t>Чернявская М. П.</t>
  </si>
  <si>
    <t>Чиж И. В.</t>
  </si>
  <si>
    <t>Гончарова Н. В.</t>
  </si>
  <si>
    <t>Стародумова О. Н.</t>
  </si>
  <si>
    <t>Конюхова Л. А.</t>
  </si>
  <si>
    <t>Мавлатов Д. З.</t>
  </si>
  <si>
    <t>Тур А. А.</t>
  </si>
  <si>
    <t>Мамедова Л. В.</t>
  </si>
  <si>
    <t>Олефиренко Е. А.</t>
  </si>
  <si>
    <t>Марченко Т. В.</t>
  </si>
  <si>
    <t>Карпунин Н. А.</t>
  </si>
  <si>
    <t>Ионова Т. А.</t>
  </si>
  <si>
    <t>Тотьмянин А. А.</t>
  </si>
  <si>
    <t xml:space="preserve">Медведев А. В.  </t>
  </si>
  <si>
    <t>Чайка Н.М.</t>
  </si>
  <si>
    <t>Никонов К.К.</t>
  </si>
  <si>
    <t>Цена ГВС</t>
  </si>
  <si>
    <t>Цена  отопл</t>
  </si>
  <si>
    <t>Жил. Площ</t>
  </si>
  <si>
    <t>Оплата ГВС</t>
  </si>
  <si>
    <t>Цена ТБО</t>
  </si>
  <si>
    <t>Оплата ТБО</t>
  </si>
  <si>
    <t>Кубы ГВС</t>
  </si>
  <si>
    <t>Ж.П. отопл</t>
  </si>
  <si>
    <t>Бреус С.Н.</t>
  </si>
  <si>
    <t>колчел.</t>
  </si>
  <si>
    <t>Ф. И. О. СОБСТВЕН.</t>
  </si>
  <si>
    <t>Радуль  Е. В.</t>
  </si>
  <si>
    <t>Оплата ОДГВ</t>
  </si>
  <si>
    <t>ГВС+      ОДГВ</t>
  </si>
  <si>
    <t>Армяков М.И.</t>
  </si>
  <si>
    <t>Опл. отоп.</t>
  </si>
  <si>
    <t>Самуленков Д.С.</t>
  </si>
  <si>
    <t xml:space="preserve">Наумец С.Ю. </t>
  </si>
  <si>
    <t xml:space="preserve">ОДГВ </t>
  </si>
  <si>
    <t>Волченко Н.Г.</t>
  </si>
  <si>
    <t xml:space="preserve">Доильников   П.  Г. </t>
  </si>
  <si>
    <t xml:space="preserve"> РАСЧЕТ ГВС И ОДН  ГВС, ТБО, ОТОПЛЕНИЕ  ЗА АПРЕЛЬ 2017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</si>
</sst>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0.00000000000000000000"/>
    <numFmt numFmtId="171" formatCode="0.00;[Red]0.00"/>
  </numFmts>
  <fonts count="73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1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u val="single"/>
      <sz val="11"/>
      <color indexed="2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b/>
      <sz val="8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1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Arial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91">
    <xf numFmtId="0" fontId="0" fillId="0" borderId="0" xfId="0" applyAlignment="1">
      <alignment/>
    </xf>
    <xf numFmtId="0" fontId="0" fillId="0" borderId="10" xfId="0" applyBorder="1" applyAlignment="1">
      <alignment/>
    </xf>
    <xf numFmtId="0" fontId="57" fillId="0" borderId="0" xfId="0" applyFont="1" applyAlignment="1">
      <alignment/>
    </xf>
    <xf numFmtId="0" fontId="57" fillId="0" borderId="11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12" xfId="0" applyFont="1" applyBorder="1" applyAlignment="1">
      <alignment/>
    </xf>
    <xf numFmtId="0" fontId="57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57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6" fontId="57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2" fontId="0" fillId="0" borderId="10" xfId="0" applyNumberFormat="1" applyFont="1" applyBorder="1" applyAlignment="1">
      <alignment/>
    </xf>
    <xf numFmtId="17" fontId="57" fillId="0" borderId="11" xfId="0" applyNumberFormat="1" applyFont="1" applyBorder="1" applyAlignment="1">
      <alignment/>
    </xf>
    <xf numFmtId="0" fontId="0" fillId="0" borderId="0" xfId="0" applyAlignment="1">
      <alignment/>
    </xf>
    <xf numFmtId="0" fontId="57" fillId="0" borderId="0" xfId="0" applyFont="1" applyAlignment="1">
      <alignment/>
    </xf>
    <xf numFmtId="0" fontId="58" fillId="0" borderId="16" xfId="0" applyFont="1" applyBorder="1" applyAlignment="1">
      <alignment vertical="top" wrapText="1"/>
    </xf>
    <xf numFmtId="0" fontId="0" fillId="0" borderId="0" xfId="0" applyAlignment="1">
      <alignment/>
    </xf>
    <xf numFmtId="0" fontId="59" fillId="0" borderId="16" xfId="0" applyFont="1" applyBorder="1" applyAlignment="1">
      <alignment horizontal="center" vertical="top" wrapText="1"/>
    </xf>
    <xf numFmtId="0" fontId="59" fillId="0" borderId="16" xfId="0" applyFont="1" applyBorder="1" applyAlignment="1">
      <alignment horizontal="left" vertical="top" wrapText="1"/>
    </xf>
    <xf numFmtId="0" fontId="60" fillId="0" borderId="16" xfId="0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58" fillId="0" borderId="16" xfId="0" applyNumberFormat="1" applyFont="1" applyBorder="1" applyAlignment="1">
      <alignment horizontal="center" vertical="top" wrapText="1"/>
    </xf>
    <xf numFmtId="0" fontId="57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60" fillId="0" borderId="16" xfId="0" applyFont="1" applyFill="1" applyBorder="1" applyAlignment="1">
      <alignment horizontal="center" vertical="top" wrapText="1"/>
    </xf>
    <xf numFmtId="0" fontId="6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1" fillId="0" borderId="0" xfId="0" applyFont="1" applyAlignment="1">
      <alignment horizontal="center"/>
    </xf>
    <xf numFmtId="0" fontId="62" fillId="0" borderId="17" xfId="0" applyFont="1" applyBorder="1" applyAlignment="1">
      <alignment/>
    </xf>
    <xf numFmtId="0" fontId="62" fillId="0" borderId="18" xfId="0" applyFont="1" applyBorder="1" applyAlignment="1">
      <alignment/>
    </xf>
    <xf numFmtId="0" fontId="62" fillId="0" borderId="19" xfId="0" applyFont="1" applyBorder="1" applyAlignment="1">
      <alignment/>
    </xf>
    <xf numFmtId="0" fontId="62" fillId="0" borderId="17" xfId="0" applyFont="1" applyBorder="1" applyAlignment="1">
      <alignment horizontal="center"/>
    </xf>
    <xf numFmtId="0" fontId="62" fillId="0" borderId="18" xfId="0" applyFont="1" applyBorder="1" applyAlignment="1">
      <alignment horizontal="center"/>
    </xf>
    <xf numFmtId="0" fontId="62" fillId="0" borderId="19" xfId="0" applyFont="1" applyBorder="1" applyAlignment="1">
      <alignment horizontal="center"/>
    </xf>
    <xf numFmtId="0" fontId="62" fillId="0" borderId="19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5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8" fillId="0" borderId="16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59" fillId="0" borderId="0" xfId="0" applyFont="1" applyBorder="1" applyAlignment="1">
      <alignment horizontal="center" vertical="center" wrapText="1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3" fillId="0" borderId="20" xfId="0" applyFont="1" applyBorder="1" applyAlignment="1">
      <alignment horizontal="center" vertical="center"/>
    </xf>
    <xf numFmtId="0" fontId="65" fillId="0" borderId="20" xfId="0" applyFont="1" applyBorder="1" applyAlignment="1">
      <alignment horizontal="left" vertical="center"/>
    </xf>
    <xf numFmtId="0" fontId="66" fillId="0" borderId="21" xfId="0" applyFont="1" applyBorder="1" applyAlignment="1">
      <alignment horizontal="left" vertical="center"/>
    </xf>
    <xf numFmtId="0" fontId="67" fillId="0" borderId="21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8" fillId="0" borderId="23" xfId="0" applyFont="1" applyBorder="1" applyAlignment="1">
      <alignment vertical="top" wrapText="1"/>
    </xf>
    <xf numFmtId="170" fontId="59" fillId="0" borderId="17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horizontal="center" vertical="top" wrapText="1"/>
    </xf>
    <xf numFmtId="2" fontId="69" fillId="0" borderId="16" xfId="0" applyNumberFormat="1" applyFont="1" applyBorder="1" applyAlignment="1">
      <alignment horizontal="center" vertical="top" wrapText="1"/>
    </xf>
    <xf numFmtId="49" fontId="69" fillId="0" borderId="16" xfId="0" applyNumberFormat="1" applyFont="1" applyBorder="1" applyAlignment="1">
      <alignment horizontal="center" vertical="top" wrapText="1"/>
    </xf>
    <xf numFmtId="0" fontId="69" fillId="0" borderId="16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vertical="top" wrapText="1"/>
    </xf>
    <xf numFmtId="2" fontId="69" fillId="0" borderId="17" xfId="0" applyNumberFormat="1" applyFont="1" applyBorder="1" applyAlignment="1">
      <alignment horizontal="center" vertical="top" wrapText="1"/>
    </xf>
    <xf numFmtId="0" fontId="69" fillId="0" borderId="19" xfId="0" applyFont="1" applyBorder="1" applyAlignment="1">
      <alignment vertical="top" wrapText="1"/>
    </xf>
    <xf numFmtId="0" fontId="59" fillId="0" borderId="24" xfId="0" applyNumberFormat="1" applyFont="1" applyBorder="1" applyAlignment="1">
      <alignment horizontal="center" vertical="top" wrapText="1"/>
    </xf>
    <xf numFmtId="0" fontId="60" fillId="0" borderId="20" xfId="0" applyFont="1" applyFill="1" applyBorder="1" applyAlignment="1">
      <alignment horizontal="center" vertical="top" wrapText="1"/>
    </xf>
    <xf numFmtId="0" fontId="69" fillId="0" borderId="20" xfId="0" applyFont="1" applyFill="1" applyBorder="1" applyAlignment="1">
      <alignment horizontal="center" vertical="top" wrapText="1"/>
    </xf>
    <xf numFmtId="0" fontId="69" fillId="0" borderId="16" xfId="0" applyFont="1" applyFill="1" applyBorder="1" applyAlignment="1">
      <alignment horizontal="center" vertical="top" wrapText="1"/>
    </xf>
    <xf numFmtId="49" fontId="69" fillId="0" borderId="16" xfId="0" applyNumberFormat="1" applyFont="1" applyFill="1" applyBorder="1" applyAlignment="1">
      <alignment horizontal="center" vertical="top" wrapText="1"/>
    </xf>
    <xf numFmtId="49" fontId="69" fillId="0" borderId="20" xfId="0" applyNumberFormat="1" applyFont="1" applyFill="1" applyBorder="1" applyAlignment="1">
      <alignment horizontal="center" vertical="top" wrapText="1"/>
    </xf>
    <xf numFmtId="0" fontId="58" fillId="0" borderId="16" xfId="0" applyFont="1" applyBorder="1" applyAlignment="1">
      <alignment horizontal="left" vertical="top"/>
    </xf>
    <xf numFmtId="0" fontId="69" fillId="0" borderId="16" xfId="0" applyFont="1" applyBorder="1" applyAlignment="1">
      <alignment horizontal="center" vertical="center"/>
    </xf>
    <xf numFmtId="0" fontId="69" fillId="0" borderId="20" xfId="0" applyFont="1" applyBorder="1" applyAlignment="1">
      <alignment horizontal="center" vertical="center"/>
    </xf>
    <xf numFmtId="0" fontId="64" fillId="0" borderId="20" xfId="0" applyFont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top" wrapText="1"/>
    </xf>
    <xf numFmtId="49" fontId="64" fillId="0" borderId="24" xfId="0" applyNumberFormat="1" applyFont="1" applyBorder="1" applyAlignment="1">
      <alignment horizontal="center" vertical="center" wrapText="1"/>
    </xf>
    <xf numFmtId="0" fontId="64" fillId="0" borderId="16" xfId="0" applyNumberFormat="1" applyFont="1" applyBorder="1" applyAlignment="1">
      <alignment horizontal="center" vertical="center" wrapText="1"/>
    </xf>
    <xf numFmtId="0" fontId="67" fillId="0" borderId="24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64" fillId="0" borderId="20" xfId="0" applyFont="1" applyBorder="1" applyAlignment="1">
      <alignment horizontal="center" vertical="center" wrapText="1"/>
    </xf>
    <xf numFmtId="2" fontId="69" fillId="0" borderId="16" xfId="0" applyNumberFormat="1" applyFont="1" applyBorder="1" applyAlignment="1">
      <alignment horizontal="center" vertical="center" wrapText="1"/>
    </xf>
    <xf numFmtId="2" fontId="62" fillId="0" borderId="18" xfId="0" applyNumberFormat="1" applyFont="1" applyBorder="1" applyAlignment="1">
      <alignment horizontal="center" vertical="center"/>
    </xf>
    <xf numFmtId="2" fontId="62" fillId="0" borderId="19" xfId="0" applyNumberFormat="1" applyFont="1" applyBorder="1" applyAlignment="1">
      <alignment horizontal="center" vertical="center"/>
    </xf>
    <xf numFmtId="0" fontId="62" fillId="0" borderId="0" xfId="0" applyNumberFormat="1" applyFont="1" applyAlignment="1" applyProtection="1">
      <alignment horizontal="center" vertical="center" wrapText="1"/>
      <protection locked="0"/>
    </xf>
    <xf numFmtId="0" fontId="62" fillId="0" borderId="16" xfId="0" applyNumberFormat="1" applyFont="1" applyBorder="1" applyAlignment="1" applyProtection="1">
      <alignment horizontal="center" vertical="top" wrapText="1"/>
      <protection locked="0"/>
    </xf>
    <xf numFmtId="0" fontId="62" fillId="0" borderId="24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61" fillId="0" borderId="0" xfId="0" applyFont="1" applyBorder="1" applyAlignment="1">
      <alignment/>
    </xf>
    <xf numFmtId="2" fontId="61" fillId="0" borderId="16" xfId="0" applyNumberFormat="1" applyFont="1" applyBorder="1" applyAlignment="1">
      <alignment/>
    </xf>
    <xf numFmtId="2" fontId="62" fillId="0" borderId="17" xfId="0" applyNumberFormat="1" applyFont="1" applyBorder="1" applyAlignment="1">
      <alignment horizontal="center" vertical="center"/>
    </xf>
    <xf numFmtId="0" fontId="62" fillId="0" borderId="17" xfId="0" applyNumberFormat="1" applyFont="1" applyBorder="1" applyAlignment="1">
      <alignment horizontal="center" vertical="center"/>
    </xf>
    <xf numFmtId="0" fontId="62" fillId="0" borderId="18" xfId="0" applyNumberFormat="1" applyFont="1" applyBorder="1" applyAlignment="1">
      <alignment horizontal="center" vertical="center"/>
    </xf>
    <xf numFmtId="2" fontId="62" fillId="0" borderId="16" xfId="0" applyNumberFormat="1" applyFont="1" applyBorder="1" applyAlignment="1">
      <alignment horizontal="center" vertical="center"/>
    </xf>
    <xf numFmtId="0" fontId="71" fillId="0" borderId="16" xfId="0" applyNumberFormat="1" applyFont="1" applyBorder="1" applyAlignment="1" applyProtection="1">
      <alignment horizontal="center" vertical="top" wrapText="1"/>
      <protection locked="0"/>
    </xf>
    <xf numFmtId="0" fontId="71" fillId="0" borderId="24" xfId="0" applyNumberFormat="1" applyFont="1" applyBorder="1" applyAlignment="1" applyProtection="1">
      <alignment horizontal="center" vertical="top" wrapText="1"/>
      <protection locked="0"/>
    </xf>
    <xf numFmtId="2" fontId="71" fillId="0" borderId="16" xfId="0" applyNumberFormat="1" applyFont="1" applyBorder="1" applyAlignment="1">
      <alignment horizontal="center" vertical="center"/>
    </xf>
    <xf numFmtId="2" fontId="71" fillId="0" borderId="17" xfId="0" applyNumberFormat="1" applyFont="1" applyBorder="1" applyAlignment="1">
      <alignment horizontal="center"/>
    </xf>
    <xf numFmtId="2" fontId="71" fillId="0" borderId="17" xfId="0" applyNumberFormat="1" applyFont="1" applyBorder="1" applyAlignment="1">
      <alignment horizontal="center" vertical="center"/>
    </xf>
    <xf numFmtId="2" fontId="71" fillId="0" borderId="18" xfId="0" applyNumberFormat="1" applyFont="1" applyBorder="1" applyAlignment="1">
      <alignment horizontal="center" vertical="center"/>
    </xf>
    <xf numFmtId="2" fontId="71" fillId="0" borderId="19" xfId="0" applyNumberFormat="1" applyFont="1" applyBorder="1" applyAlignment="1">
      <alignment horizontal="center" vertical="center"/>
    </xf>
    <xf numFmtId="2" fontId="71" fillId="0" borderId="18" xfId="0" applyNumberFormat="1" applyFont="1" applyBorder="1" applyAlignment="1">
      <alignment horizontal="center"/>
    </xf>
    <xf numFmtId="2" fontId="71" fillId="0" borderId="19" xfId="0" applyNumberFormat="1" applyFont="1" applyBorder="1" applyAlignment="1">
      <alignment horizontal="center"/>
    </xf>
    <xf numFmtId="0" fontId="57" fillId="0" borderId="16" xfId="0" applyNumberFormat="1" applyFont="1" applyBorder="1" applyAlignment="1" applyProtection="1">
      <alignment horizontal="left" wrapText="1"/>
      <protection locked="0"/>
    </xf>
    <xf numFmtId="0" fontId="62" fillId="0" borderId="18" xfId="0" applyFont="1" applyBorder="1" applyAlignment="1">
      <alignment horizontal="center" vertical="center"/>
    </xf>
    <xf numFmtId="49" fontId="62" fillId="0" borderId="16" xfId="0" applyNumberFormat="1" applyFont="1" applyBorder="1" applyAlignment="1">
      <alignment horizontal="center" vertical="center"/>
    </xf>
    <xf numFmtId="2" fontId="62" fillId="0" borderId="24" xfId="0" applyNumberFormat="1" applyFont="1" applyBorder="1" applyAlignment="1">
      <alignment horizontal="center" vertical="center"/>
    </xf>
    <xf numFmtId="0" fontId="62" fillId="0" borderId="16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2" fontId="0" fillId="0" borderId="25" xfId="0" applyNumberFormat="1" applyFont="1" applyBorder="1" applyAlignment="1">
      <alignment horizontal="center" vertical="top"/>
    </xf>
    <xf numFmtId="2" fontId="0" fillId="0" borderId="26" xfId="0" applyNumberFormat="1" applyFont="1" applyBorder="1" applyAlignment="1">
      <alignment horizontal="center" vertical="top"/>
    </xf>
    <xf numFmtId="2" fontId="0" fillId="0" borderId="27" xfId="0" applyNumberFormat="1" applyFont="1" applyBorder="1" applyAlignment="1">
      <alignment horizontal="center" vertical="top"/>
    </xf>
    <xf numFmtId="2" fontId="0" fillId="0" borderId="11" xfId="0" applyNumberFormat="1" applyFont="1" applyBorder="1" applyAlignment="1">
      <alignment horizontal="center" vertical="top"/>
    </xf>
    <xf numFmtId="2" fontId="0" fillId="0" borderId="0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top"/>
    </xf>
    <xf numFmtId="2" fontId="0" fillId="0" borderId="12" xfId="0" applyNumberFormat="1" applyFont="1" applyBorder="1" applyAlignment="1">
      <alignment horizontal="center" vertical="top"/>
    </xf>
    <xf numFmtId="2" fontId="0" fillId="0" borderId="13" xfId="0" applyNumberFormat="1" applyFont="1" applyBorder="1" applyAlignment="1">
      <alignment horizontal="center" vertical="top"/>
    </xf>
    <xf numFmtId="2" fontId="0" fillId="0" borderId="28" xfId="0" applyNumberFormat="1" applyFont="1" applyBorder="1" applyAlignment="1">
      <alignment horizontal="center" vertical="top"/>
    </xf>
    <xf numFmtId="0" fontId="0" fillId="0" borderId="0" xfId="0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57" fillId="0" borderId="0" xfId="0" applyFont="1" applyAlignment="1">
      <alignment/>
    </xf>
    <xf numFmtId="49" fontId="0" fillId="0" borderId="20" xfId="0" applyNumberFormat="1" applyFont="1" applyBorder="1" applyAlignment="1">
      <alignment/>
    </xf>
    <xf numFmtId="49" fontId="0" fillId="0" borderId="21" xfId="0" applyNumberFormat="1" applyFont="1" applyBorder="1" applyAlignment="1">
      <alignment/>
    </xf>
    <xf numFmtId="49" fontId="0" fillId="0" borderId="24" xfId="0" applyNumberFormat="1" applyFont="1" applyBorder="1" applyAlignment="1">
      <alignment/>
    </xf>
    <xf numFmtId="0" fontId="57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3" xfId="0" applyFont="1" applyBorder="1" applyAlignment="1">
      <alignment/>
    </xf>
    <xf numFmtId="49" fontId="0" fillId="0" borderId="20" xfId="0" applyNumberFormat="1" applyBorder="1" applyAlignment="1">
      <alignment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0" fontId="61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Fill="1" applyBorder="1" applyAlignment="1">
      <alignment/>
    </xf>
    <xf numFmtId="2" fontId="0" fillId="0" borderId="13" xfId="0" applyNumberFormat="1" applyFont="1" applyBorder="1" applyAlignment="1">
      <alignment horizontal="right"/>
    </xf>
    <xf numFmtId="0" fontId="70" fillId="0" borderId="26" xfId="0" applyFont="1" applyBorder="1" applyAlignment="1">
      <alignment vertical="center"/>
    </xf>
    <xf numFmtId="0" fontId="0" fillId="0" borderId="11" xfId="0" applyBorder="1" applyAlignment="1">
      <alignment/>
    </xf>
    <xf numFmtId="0" fontId="72" fillId="0" borderId="17" xfId="0" applyFont="1" applyBorder="1" applyAlignment="1">
      <alignment horizontal="center" vertical="center" wrapText="1"/>
    </xf>
    <xf numFmtId="0" fontId="72" fillId="0" borderId="19" xfId="0" applyFont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top" wrapText="1"/>
    </xf>
    <xf numFmtId="0" fontId="58" fillId="0" borderId="24" xfId="0" applyFont="1" applyBorder="1" applyAlignment="1">
      <alignment horizontal="center" vertical="top" wrapText="1"/>
    </xf>
    <xf numFmtId="0" fontId="64" fillId="0" borderId="25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68" fillId="0" borderId="25" xfId="0" applyFont="1" applyBorder="1" applyAlignment="1">
      <alignment horizontal="center" vertical="center" wrapText="1"/>
    </xf>
    <xf numFmtId="0" fontId="68" fillId="0" borderId="27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68" fillId="0" borderId="28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top" wrapText="1"/>
    </xf>
    <xf numFmtId="170" fontId="59" fillId="0" borderId="17" xfId="0" applyNumberFormat="1" applyFont="1" applyBorder="1" applyAlignment="1">
      <alignment horizontal="center" vertical="top" wrapText="1"/>
    </xf>
    <xf numFmtId="170" fontId="59" fillId="0" borderId="19" xfId="0" applyNumberFormat="1" applyFont="1" applyBorder="1" applyAlignment="1">
      <alignment horizontal="center" vertical="top" wrapText="1"/>
    </xf>
    <xf numFmtId="0" fontId="69" fillId="0" borderId="20" xfId="0" applyFont="1" applyBorder="1" applyAlignment="1">
      <alignment horizontal="center" vertical="top" wrapText="1"/>
    </xf>
    <xf numFmtId="0" fontId="69" fillId="0" borderId="24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0" fontId="59" fillId="0" borderId="20" xfId="0" applyFont="1" applyBorder="1" applyAlignment="1">
      <alignment horizontal="center" vertical="center" wrapText="1"/>
    </xf>
    <xf numFmtId="0" fontId="59" fillId="0" borderId="21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center" vertical="center" wrapText="1"/>
    </xf>
    <xf numFmtId="0" fontId="64" fillId="0" borderId="26" xfId="0" applyFont="1" applyBorder="1" applyAlignment="1">
      <alignment horizontal="center" vertical="center" wrapText="1"/>
    </xf>
    <xf numFmtId="0" fontId="64" fillId="0" borderId="27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wrapText="1"/>
    </xf>
    <xf numFmtId="2" fontId="67" fillId="0" borderId="25" xfId="0" applyNumberFormat="1" applyFont="1" applyBorder="1" applyAlignment="1">
      <alignment horizontal="center" vertical="center" wrapText="1"/>
    </xf>
    <xf numFmtId="2" fontId="67" fillId="0" borderId="27" xfId="0" applyNumberFormat="1" applyFont="1" applyBorder="1" applyAlignment="1">
      <alignment horizontal="center" vertical="center" wrapText="1"/>
    </xf>
    <xf numFmtId="2" fontId="67" fillId="0" borderId="12" xfId="0" applyNumberFormat="1" applyFont="1" applyBorder="1" applyAlignment="1">
      <alignment horizontal="center" vertical="center" wrapText="1"/>
    </xf>
    <xf numFmtId="2" fontId="67" fillId="0" borderId="28" xfId="0" applyNumberFormat="1" applyFont="1" applyBorder="1" applyAlignment="1">
      <alignment horizontal="center" vertical="center" wrapText="1"/>
    </xf>
    <xf numFmtId="169" fontId="63" fillId="0" borderId="25" xfId="0" applyNumberFormat="1" applyFont="1" applyBorder="1" applyAlignment="1">
      <alignment horizontal="center" vertical="center" wrapText="1"/>
    </xf>
    <xf numFmtId="169" fontId="63" fillId="0" borderId="27" xfId="0" applyNumberFormat="1" applyFont="1" applyBorder="1" applyAlignment="1">
      <alignment horizontal="center" vertical="center" wrapText="1"/>
    </xf>
    <xf numFmtId="169" fontId="63" fillId="0" borderId="11" xfId="0" applyNumberFormat="1" applyFont="1" applyBorder="1" applyAlignment="1">
      <alignment horizontal="center" vertical="center" wrapText="1"/>
    </xf>
    <xf numFmtId="169" fontId="63" fillId="0" borderId="10" xfId="0" applyNumberFormat="1" applyFont="1" applyBorder="1" applyAlignment="1">
      <alignment horizontal="center" vertical="center" wrapText="1"/>
    </xf>
    <xf numFmtId="169" fontId="63" fillId="0" borderId="12" xfId="0" applyNumberFormat="1" applyFont="1" applyBorder="1" applyAlignment="1">
      <alignment horizontal="center" vertical="center" wrapText="1"/>
    </xf>
    <xf numFmtId="169" fontId="63" fillId="0" borderId="28" xfId="0" applyNumberFormat="1" applyFont="1" applyBorder="1" applyAlignment="1">
      <alignment horizontal="center" vertical="center" wrapText="1"/>
    </xf>
    <xf numFmtId="0" fontId="64" fillId="0" borderId="17" xfId="0" applyFont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0" fontId="70" fillId="0" borderId="20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170" fontId="58" fillId="0" borderId="20" xfId="0" applyNumberFormat="1" applyFont="1" applyBorder="1" applyAlignment="1">
      <alignment horizontal="center" vertical="top" wrapText="1"/>
    </xf>
    <xf numFmtId="170" fontId="58" fillId="0" borderId="24" xfId="0" applyNumberFormat="1" applyFont="1" applyBorder="1" applyAlignment="1">
      <alignment horizontal="center" vertical="top" wrapText="1"/>
    </xf>
    <xf numFmtId="0" fontId="59" fillId="0" borderId="20" xfId="0" applyFont="1" applyBorder="1" applyAlignment="1">
      <alignment horizontal="left" vertical="top" wrapText="1"/>
    </xf>
    <xf numFmtId="0" fontId="59" fillId="0" borderId="21" xfId="0" applyFont="1" applyBorder="1" applyAlignment="1">
      <alignment horizontal="left" vertical="top" wrapText="1"/>
    </xf>
    <xf numFmtId="0" fontId="59" fillId="0" borderId="24" xfId="0" applyFont="1" applyBorder="1" applyAlignment="1">
      <alignment horizontal="left" vertical="top" wrapText="1"/>
    </xf>
    <xf numFmtId="0" fontId="65" fillId="0" borderId="20" xfId="0" applyFont="1" applyBorder="1" applyAlignment="1">
      <alignment horizontal="left" vertical="top" wrapText="1"/>
    </xf>
    <xf numFmtId="0" fontId="65" fillId="0" borderId="21" xfId="0" applyFont="1" applyBorder="1" applyAlignment="1">
      <alignment horizontal="left" vertical="top" wrapText="1"/>
    </xf>
    <xf numFmtId="0" fontId="65" fillId="0" borderId="24" xfId="0" applyFont="1" applyBorder="1" applyAlignment="1">
      <alignment horizontal="left" vertical="top" wrapText="1"/>
    </xf>
    <xf numFmtId="0" fontId="64" fillId="0" borderId="20" xfId="0" applyFont="1" applyBorder="1" applyAlignment="1">
      <alignment horizontal="left" vertical="center" wrapText="1"/>
    </xf>
    <xf numFmtId="0" fontId="64" fillId="0" borderId="21" xfId="0" applyFont="1" applyBorder="1" applyAlignment="1">
      <alignment horizontal="left" vertical="center" wrapText="1"/>
    </xf>
    <xf numFmtId="0" fontId="64" fillId="0" borderId="24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67" fillId="0" borderId="21" xfId="0" applyFont="1" applyBorder="1" applyAlignment="1">
      <alignment vertical="center" wrapText="1"/>
    </xf>
    <xf numFmtId="0" fontId="67" fillId="0" borderId="24" xfId="0" applyFont="1" applyBorder="1" applyAlignment="1">
      <alignment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170" fontId="58" fillId="0" borderId="25" xfId="0" applyNumberFormat="1" applyFont="1" applyBorder="1" applyAlignment="1">
      <alignment horizontal="center" vertical="top" wrapText="1"/>
    </xf>
    <xf numFmtId="170" fontId="58" fillId="0" borderId="27" xfId="0" applyNumberFormat="1" applyFont="1" applyBorder="1" applyAlignment="1">
      <alignment horizontal="center" vertical="top" wrapText="1"/>
    </xf>
    <xf numFmtId="170" fontId="58" fillId="0" borderId="12" xfId="0" applyNumberFormat="1" applyFont="1" applyBorder="1" applyAlignment="1">
      <alignment horizontal="center" vertical="top" wrapText="1"/>
    </xf>
    <xf numFmtId="170" fontId="58" fillId="0" borderId="28" xfId="0" applyNumberFormat="1" applyFont="1" applyBorder="1" applyAlignment="1">
      <alignment horizontal="center" vertical="top" wrapText="1"/>
    </xf>
    <xf numFmtId="170" fontId="58" fillId="0" borderId="17" xfId="0" applyNumberFormat="1" applyFont="1" applyBorder="1" applyAlignment="1">
      <alignment horizontal="center" vertical="top" wrapText="1"/>
    </xf>
    <xf numFmtId="170" fontId="58" fillId="0" borderId="19" xfId="0" applyNumberFormat="1" applyFont="1" applyBorder="1" applyAlignment="1">
      <alignment horizontal="center" vertical="top" wrapText="1"/>
    </xf>
    <xf numFmtId="0" fontId="67" fillId="0" borderId="20" xfId="0" applyFont="1" applyBorder="1" applyAlignment="1">
      <alignment horizontal="left" vertical="top" wrapText="1"/>
    </xf>
    <xf numFmtId="0" fontId="67" fillId="0" borderId="21" xfId="0" applyFont="1" applyBorder="1" applyAlignment="1">
      <alignment horizontal="left" vertical="top" wrapText="1"/>
    </xf>
    <xf numFmtId="0" fontId="67" fillId="0" borderId="24" xfId="0" applyFont="1" applyBorder="1" applyAlignment="1">
      <alignment horizontal="left" vertical="top" wrapText="1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170" fontId="70" fillId="0" borderId="29" xfId="0" applyNumberFormat="1" applyFont="1" applyBorder="1" applyAlignment="1">
      <alignment vertical="center"/>
    </xf>
    <xf numFmtId="170" fontId="70" fillId="0" borderId="30" xfId="0" applyNumberFormat="1" applyFont="1" applyBorder="1" applyAlignment="1">
      <alignment vertical="center"/>
    </xf>
    <xf numFmtId="170" fontId="70" fillId="0" borderId="31" xfId="0" applyNumberFormat="1" applyFont="1" applyBorder="1" applyAlignment="1">
      <alignment vertical="center"/>
    </xf>
    <xf numFmtId="170" fontId="72" fillId="0" borderId="17" xfId="0" applyNumberFormat="1" applyFont="1" applyBorder="1" applyAlignment="1">
      <alignment horizontal="center" vertical="center" wrapText="1"/>
    </xf>
    <xf numFmtId="170" fontId="72" fillId="0" borderId="19" xfId="0" applyNumberFormat="1" applyFont="1" applyBorder="1" applyAlignment="1">
      <alignment horizontal="center" vertical="center" wrapText="1"/>
    </xf>
    <xf numFmtId="169" fontId="68" fillId="0" borderId="17" xfId="0" applyNumberFormat="1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170" fontId="59" fillId="0" borderId="17" xfId="0" applyNumberFormat="1" applyFont="1" applyBorder="1" applyAlignment="1">
      <alignment horizontal="center" vertical="center" wrapText="1"/>
    </xf>
    <xf numFmtId="170" fontId="59" fillId="0" borderId="19" xfId="0" applyNumberFormat="1" applyFont="1" applyBorder="1" applyAlignment="1">
      <alignment horizontal="center" vertical="center" wrapText="1"/>
    </xf>
    <xf numFmtId="0" fontId="47" fillId="0" borderId="20" xfId="0" applyFont="1" applyBorder="1" applyAlignment="1">
      <alignment horizontal="left" vertical="center"/>
    </xf>
    <xf numFmtId="0" fontId="47" fillId="0" borderId="21" xfId="0" applyFont="1" applyBorder="1" applyAlignment="1">
      <alignment horizontal="left" vertical="center"/>
    </xf>
    <xf numFmtId="0" fontId="47" fillId="0" borderId="24" xfId="0" applyFont="1" applyBorder="1" applyAlignment="1">
      <alignment horizontal="left" vertical="center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59" fillId="0" borderId="32" xfId="0" applyFont="1" applyBorder="1" applyAlignment="1">
      <alignment horizontal="left" vertical="top" wrapText="1"/>
    </xf>
    <xf numFmtId="0" fontId="59" fillId="0" borderId="22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70" fillId="0" borderId="21" xfId="0" applyFont="1" applyBorder="1" applyAlignment="1">
      <alignment horizontal="center" vertical="top" wrapText="1"/>
    </xf>
    <xf numFmtId="0" fontId="64" fillId="0" borderId="25" xfId="0" applyFont="1" applyBorder="1" applyAlignment="1">
      <alignment horizontal="left" vertical="top" wrapText="1"/>
    </xf>
    <xf numFmtId="0" fontId="64" fillId="0" borderId="26" xfId="0" applyFont="1" applyBorder="1" applyAlignment="1">
      <alignment horizontal="left" vertical="top" wrapText="1"/>
    </xf>
    <xf numFmtId="0" fontId="64" fillId="0" borderId="27" xfId="0" applyFont="1" applyBorder="1" applyAlignment="1">
      <alignment horizontal="left" vertical="top" wrapText="1"/>
    </xf>
    <xf numFmtId="0" fontId="64" fillId="0" borderId="12" xfId="0" applyFont="1" applyBorder="1" applyAlignment="1">
      <alignment horizontal="left" vertical="top" wrapText="1"/>
    </xf>
    <xf numFmtId="0" fontId="64" fillId="0" borderId="13" xfId="0" applyFont="1" applyBorder="1" applyAlignment="1">
      <alignment horizontal="left" vertical="top" wrapText="1"/>
    </xf>
    <xf numFmtId="0" fontId="64" fillId="0" borderId="28" xfId="0" applyFont="1" applyBorder="1" applyAlignment="1">
      <alignment horizontal="left" vertical="top" wrapText="1"/>
    </xf>
    <xf numFmtId="0" fontId="67" fillId="0" borderId="20" xfId="0" applyFont="1" applyBorder="1" applyAlignment="1">
      <alignment horizontal="left" vertical="center" wrapText="1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28575</xdr:colOff>
      <xdr:row>0</xdr:row>
      <xdr:rowOff>142875</xdr:rowOff>
    </xdr:from>
    <xdr:to>
      <xdr:col>21</xdr:col>
      <xdr:colOff>28575</xdr:colOff>
      <xdr:row>2</xdr:row>
      <xdr:rowOff>171450</xdr:rowOff>
    </xdr:to>
    <xdr:pic>
      <xdr:nvPicPr>
        <xdr:cNvPr id="1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428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2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3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4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5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6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7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8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42;&#1048;&#1058;&#1040;&#1053;&#1062;&#1048;&#1048;%20&#1057;&#1054;&#1041;&#1057;&#1058;&#1042;&#1045;&#1053;&#1053;&#1048;&#1050;&#1054;&#1042;\&#1053;&#1054;&#1042;&#1067;&#1049;%20&#1055;&#1083;&#1072;&#1090;&#1077;&#1078;&#1085;&#1099;&#1081;%20&#1076;&#1086;&#1082;&#1091;&#1084;&#1077;&#1085;&#1090;%20&#1050;&#1042;.1(&#1050;&#1056;&#1040;&#1052;&#1040;&#1056;&#1045;&#1053;&#1050;&#105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жильцы"/>
      <sheetName val="Лист3"/>
      <sheetName val="Лист2"/>
    </sheetNames>
    <sheetDataSet>
      <sheetData sheetId="1">
        <row r="1">
          <cell r="A1" t="str">
            <v>Крамаренко Татьяна Михайловна</v>
          </cell>
          <cell r="B1" t="str">
            <v>ст. Павловская, ул. Первомайская, 28, кв. 1</v>
          </cell>
          <cell r="C1" t="str">
            <v>5-26-07</v>
          </cell>
          <cell r="D1">
            <v>49.6</v>
          </cell>
          <cell r="E1">
            <v>49.6</v>
          </cell>
          <cell r="G1">
            <v>2801</v>
          </cell>
          <cell r="H1">
            <v>3</v>
          </cell>
        </row>
        <row r="2">
          <cell r="A2" t="str">
            <v>Даильников   Павел  Григорьевич </v>
          </cell>
          <cell r="B2" t="str">
            <v>ст. Павловская, ул. Первомайская, 28, кв. 2</v>
          </cell>
          <cell r="C2" t="str">
            <v>5-16-34</v>
          </cell>
          <cell r="D2">
            <v>46.9</v>
          </cell>
          <cell r="E2">
            <v>46.9</v>
          </cell>
          <cell r="G2">
            <v>2802</v>
          </cell>
          <cell r="H2">
            <v>3</v>
          </cell>
        </row>
        <row r="3">
          <cell r="A3" t="str">
            <v>Колмычок   Алексей  Михайлович </v>
          </cell>
          <cell r="B3" t="str">
            <v>ст. Павловская, ул. Первомайская, 28, кв. 3</v>
          </cell>
          <cell r="C3" t="str">
            <v>5-77-30</v>
          </cell>
          <cell r="D3">
            <v>35.2</v>
          </cell>
          <cell r="E3">
            <v>35.2</v>
          </cell>
          <cell r="G3">
            <v>2803</v>
          </cell>
          <cell r="H3">
            <v>1</v>
          </cell>
        </row>
        <row r="4">
          <cell r="A4" t="str">
            <v>Зубенко Анна Викторовна</v>
          </cell>
          <cell r="B4" t="str">
            <v>ст. Павловская, ул. Первомайская, 28, кв. 4</v>
          </cell>
          <cell r="C4" t="str">
            <v>5-41-49</v>
          </cell>
          <cell r="D4">
            <v>54.800000000000004</v>
          </cell>
          <cell r="E4">
            <v>48.1</v>
          </cell>
          <cell r="G4">
            <v>2804</v>
          </cell>
          <cell r="H4">
            <v>1</v>
          </cell>
        </row>
        <row r="5">
          <cell r="A5" t="str">
            <v>Тищенко Валентина Николаевна</v>
          </cell>
          <cell r="B5" t="str">
            <v>ст. Павловская, ул. Первомайская, 28, кв. 5</v>
          </cell>
          <cell r="C5" t="str">
            <v>5-45-31</v>
          </cell>
          <cell r="D5">
            <v>47.4</v>
          </cell>
          <cell r="E5">
            <v>47.4</v>
          </cell>
          <cell r="G5">
            <v>2805</v>
          </cell>
          <cell r="H5">
            <v>3</v>
          </cell>
        </row>
        <row r="6">
          <cell r="A6" t="str">
            <v>Корнова   Лидия  Алексеевна </v>
          </cell>
          <cell r="B6" t="str">
            <v>ст. Павловская, ул. Первомайская, 28, кв. 6</v>
          </cell>
          <cell r="C6" t="str">
            <v>3-13-22</v>
          </cell>
          <cell r="D6">
            <v>48.4</v>
          </cell>
          <cell r="E6">
            <v>48.4</v>
          </cell>
          <cell r="G6">
            <v>2806</v>
          </cell>
          <cell r="H6">
            <v>3</v>
          </cell>
        </row>
        <row r="7">
          <cell r="A7" t="str">
            <v>Тертица Дмитрий  Сергеевич</v>
          </cell>
          <cell r="B7" t="str">
            <v>ст. Павловская, ул. Первомайская, 28, кв. 7</v>
          </cell>
          <cell r="C7" t="str">
            <v>918-4433203</v>
          </cell>
          <cell r="D7">
            <v>49.7</v>
          </cell>
          <cell r="E7">
            <v>49.7</v>
          </cell>
          <cell r="G7">
            <v>2807</v>
          </cell>
          <cell r="H7">
            <v>4</v>
          </cell>
        </row>
        <row r="8">
          <cell r="A8" t="str">
            <v>Гострый  Константин  Владимирович </v>
          </cell>
          <cell r="B8" t="str">
            <v>ст. Павловская, ул. Первомайская, 28, кв. 8</v>
          </cell>
          <cell r="C8" t="str">
            <v>918-4724593</v>
          </cell>
          <cell r="D8">
            <v>46.5</v>
          </cell>
          <cell r="E8">
            <v>46.5</v>
          </cell>
          <cell r="G8">
            <v>2808</v>
          </cell>
          <cell r="H8">
            <v>3</v>
          </cell>
        </row>
        <row r="9">
          <cell r="A9" t="str">
            <v>Сахно Сергей  Васильевич </v>
          </cell>
          <cell r="B9" t="str">
            <v>ст. Павловская, ул. Первомайская, 28, кв. 9</v>
          </cell>
          <cell r="C9" t="str">
            <v>5-13-89</v>
          </cell>
          <cell r="D9">
            <v>48.6</v>
          </cell>
          <cell r="E9">
            <v>48.6</v>
          </cell>
          <cell r="G9">
            <v>2809</v>
          </cell>
          <cell r="H9">
            <v>1</v>
          </cell>
        </row>
        <row r="10">
          <cell r="A10" t="str">
            <v>Марченко  Николай  Борисович  </v>
          </cell>
          <cell r="B10" t="str">
            <v>ст. Павловская, ул. Первомайская, 28, кв. 10</v>
          </cell>
          <cell r="C10" t="str">
            <v>5-41-45</v>
          </cell>
          <cell r="D10">
            <v>48.8</v>
          </cell>
          <cell r="E10">
            <v>48.8</v>
          </cell>
          <cell r="G10">
            <v>2810</v>
          </cell>
          <cell r="H10">
            <v>2</v>
          </cell>
        </row>
        <row r="11">
          <cell r="A11" t="str">
            <v>Золотарева Елена Евгеньевна</v>
          </cell>
          <cell r="B11" t="str">
            <v>ст. Павловская, ул. Первомайская, 28, кв. 11</v>
          </cell>
          <cell r="C11" t="str">
            <v>918-6754148</v>
          </cell>
          <cell r="D11">
            <v>46.4</v>
          </cell>
          <cell r="E11">
            <v>46.4</v>
          </cell>
          <cell r="G11">
            <v>2811</v>
          </cell>
          <cell r="H11">
            <v>3</v>
          </cell>
        </row>
        <row r="12">
          <cell r="A12" t="str">
            <v>Шамуксинова Елена  Эдуардовна</v>
          </cell>
          <cell r="B12" t="str">
            <v>ст. Павловская, ул. Первомайская, 28, кв. 12</v>
          </cell>
          <cell r="C12" t="str">
            <v>3-17-38</v>
          </cell>
          <cell r="D12">
            <v>48.1</v>
          </cell>
          <cell r="E12">
            <v>48.1</v>
          </cell>
          <cell r="G12">
            <v>2812</v>
          </cell>
          <cell r="H12">
            <v>2</v>
          </cell>
        </row>
        <row r="13">
          <cell r="A13" t="str">
            <v>Швыдченко Татьяна  Васильевна</v>
          </cell>
          <cell r="B13" t="str">
            <v>ст. Павловская, ул. Первомайская, 28, кв. 13</v>
          </cell>
          <cell r="C13" t="str">
            <v>5-71-95</v>
          </cell>
          <cell r="D13">
            <v>48.6</v>
          </cell>
          <cell r="E13">
            <v>48.6</v>
          </cell>
          <cell r="G13">
            <v>2813</v>
          </cell>
          <cell r="H13">
            <v>1</v>
          </cell>
        </row>
        <row r="14">
          <cell r="A14" t="str">
            <v>Востряков Сергей Валерьевич </v>
          </cell>
          <cell r="B14" t="str">
            <v>ст. Павловская, ул. Первомайская, 28, кв. 14</v>
          </cell>
          <cell r="C14" t="str">
            <v>5-37-97</v>
          </cell>
          <cell r="D14">
            <v>44.9</v>
          </cell>
          <cell r="E14">
            <v>44.9</v>
          </cell>
          <cell r="G14">
            <v>2814</v>
          </cell>
          <cell r="H14">
            <v>0</v>
          </cell>
        </row>
        <row r="15">
          <cell r="A15" t="str">
            <v>Шиян Анна  Ильинична    </v>
          </cell>
          <cell r="B15" t="str">
            <v>ст. Павловская, ул. Первомайская, 28, кв. 15</v>
          </cell>
          <cell r="C15" t="str">
            <v>5-72-67</v>
          </cell>
          <cell r="D15">
            <v>48.2</v>
          </cell>
          <cell r="E15">
            <v>48.2</v>
          </cell>
          <cell r="G15">
            <v>2815</v>
          </cell>
          <cell r="H15">
            <v>2</v>
          </cell>
        </row>
        <row r="16">
          <cell r="A16" t="str">
            <v>Даянова Татьяна Алексеевна  </v>
          </cell>
          <cell r="B16" t="str">
            <v>ст. Павловская, ул. Первомайская, 28, кв. 16</v>
          </cell>
          <cell r="C16" t="str">
            <v>5-74-07</v>
          </cell>
          <cell r="D16">
            <v>44.5</v>
          </cell>
          <cell r="E16">
            <v>44.5</v>
          </cell>
          <cell r="G16">
            <v>2816</v>
          </cell>
          <cell r="H16">
            <v>2</v>
          </cell>
        </row>
        <row r="17">
          <cell r="A17" t="str">
            <v>Бруяка Елена Николаевна</v>
          </cell>
          <cell r="B17" t="str">
            <v>ст. Павловская, ул. Первомайская, 28, кв. 17</v>
          </cell>
          <cell r="C17" t="str">
            <v>909-4597111</v>
          </cell>
          <cell r="D17">
            <v>82.2</v>
          </cell>
          <cell r="E17">
            <v>75</v>
          </cell>
          <cell r="G17">
            <v>2817</v>
          </cell>
          <cell r="H17">
            <v>3</v>
          </cell>
        </row>
        <row r="18">
          <cell r="A18" t="str">
            <v>Головинская Елена  Григорьевна</v>
          </cell>
          <cell r="B18" t="str">
            <v>ст. Павловская, ул. Первомайская, 28, кв. 18</v>
          </cell>
          <cell r="C18" t="str">
            <v>3-13-66</v>
          </cell>
          <cell r="D18">
            <v>57.8</v>
          </cell>
          <cell r="E18">
            <v>57.8</v>
          </cell>
          <cell r="G18">
            <v>2818</v>
          </cell>
          <cell r="H18">
            <v>2</v>
          </cell>
        </row>
        <row r="19">
          <cell r="A19" t="str">
            <v>Чуприна Эдуард  Николаевич</v>
          </cell>
          <cell r="B19" t="str">
            <v>ст. Павловская, ул. Первомайская, 28, кв. 19</v>
          </cell>
          <cell r="C19" t="str">
            <v>5-16-79</v>
          </cell>
          <cell r="D19">
            <v>75.1</v>
          </cell>
          <cell r="E19">
            <v>75.1</v>
          </cell>
          <cell r="G19">
            <v>2819</v>
          </cell>
          <cell r="H19">
            <v>3</v>
          </cell>
        </row>
        <row r="20">
          <cell r="A20" t="str">
            <v>Алексеенко Федор Дмитриевич</v>
          </cell>
          <cell r="B20" t="str">
            <v>ст. Павловская, ул. Первомайская, 28, кв. 20</v>
          </cell>
          <cell r="C20" t="str">
            <v>918-2637040</v>
          </cell>
          <cell r="D20">
            <v>58.1</v>
          </cell>
          <cell r="E20">
            <v>58.1</v>
          </cell>
          <cell r="G20">
            <v>2820</v>
          </cell>
          <cell r="H20">
            <v>1</v>
          </cell>
        </row>
        <row r="21">
          <cell r="A21" t="str">
            <v>Скитер Виталий  Алексеевич</v>
          </cell>
          <cell r="B21" t="str">
            <v>ст. Павловская, ул. Первомайская, 28, кв. 21</v>
          </cell>
          <cell r="C21" t="str">
            <v>5-55-49</v>
          </cell>
          <cell r="D21">
            <v>75.6</v>
          </cell>
          <cell r="E21">
            <v>75.6</v>
          </cell>
          <cell r="G21">
            <v>2821</v>
          </cell>
          <cell r="H21">
            <v>2</v>
          </cell>
        </row>
        <row r="22">
          <cell r="A22" t="str">
            <v>Чмелева Раиса Георгиевна</v>
          </cell>
          <cell r="B22" t="str">
            <v>ст. Павловская, ул. Первомайская, 28, кв. 22</v>
          </cell>
          <cell r="C22" t="str">
            <v>5-30-07</v>
          </cell>
          <cell r="D22">
            <v>57.6</v>
          </cell>
          <cell r="E22">
            <v>57.6</v>
          </cell>
          <cell r="G22">
            <v>2822</v>
          </cell>
          <cell r="H22">
            <v>1</v>
          </cell>
        </row>
        <row r="23">
          <cell r="A23" t="str">
            <v>Савранский  Егор Васильевич</v>
          </cell>
          <cell r="B23" t="str">
            <v>ст. Павловская, ул. Первомайская, 28, кв. 23</v>
          </cell>
          <cell r="C23" t="str">
            <v>5-40-32</v>
          </cell>
          <cell r="D23">
            <v>75.6</v>
          </cell>
          <cell r="E23">
            <v>75.6</v>
          </cell>
          <cell r="G23">
            <v>2823</v>
          </cell>
          <cell r="H23">
            <v>2</v>
          </cell>
        </row>
        <row r="24">
          <cell r="A24" t="str">
            <v>Ольшанская Наталья Петровна</v>
          </cell>
          <cell r="B24" t="str">
            <v>ст. Павловская, ул. Первомайская, 28, кв. 24</v>
          </cell>
          <cell r="C24" t="str">
            <v>5-34-34</v>
          </cell>
          <cell r="D24">
            <v>57.5</v>
          </cell>
          <cell r="E24">
            <v>57.5</v>
          </cell>
          <cell r="G24">
            <v>2824</v>
          </cell>
          <cell r="H24">
            <v>1</v>
          </cell>
        </row>
        <row r="25">
          <cell r="A25" t="str">
            <v>Коваль Елена Александровна</v>
          </cell>
          <cell r="B25" t="str">
            <v>ст. Павловская, ул. Первомайская, 28, кв. 25</v>
          </cell>
          <cell r="C25" t="str">
            <v>918-9550133</v>
          </cell>
          <cell r="D25">
            <v>75.4</v>
          </cell>
          <cell r="E25">
            <v>75.4</v>
          </cell>
          <cell r="G25">
            <v>2825</v>
          </cell>
          <cell r="H25">
            <v>0</v>
          </cell>
        </row>
        <row r="26">
          <cell r="A26" t="str">
            <v>Сухарев Александр Алексеевич</v>
          </cell>
          <cell r="B26" t="str">
            <v>ст. Павловская, ул. Первомайская, 28, кв. 26</v>
          </cell>
          <cell r="C26" t="str">
            <v>5-35-32</v>
          </cell>
          <cell r="D26">
            <v>74.4</v>
          </cell>
          <cell r="E26">
            <v>74.4</v>
          </cell>
          <cell r="G26">
            <v>2826</v>
          </cell>
          <cell r="H26">
            <v>3</v>
          </cell>
        </row>
        <row r="27">
          <cell r="A27" t="str">
            <v>Робертус Оксана Александровна</v>
          </cell>
          <cell r="B27" t="str">
            <v>ст. Павловская, ул. Первомайская, 28, кв. 27</v>
          </cell>
          <cell r="C27" t="str">
            <v>5-59-75</v>
          </cell>
          <cell r="D27">
            <v>62.8</v>
          </cell>
          <cell r="E27">
            <v>55.9</v>
          </cell>
          <cell r="G27">
            <v>2827</v>
          </cell>
          <cell r="H27">
            <v>3</v>
          </cell>
        </row>
        <row r="28">
          <cell r="A28" t="str">
            <v>Шуст Иван Викторович</v>
          </cell>
          <cell r="B28" t="str">
            <v>ст. Павловская, ул. Первомайская, 28, кв. 28</v>
          </cell>
          <cell r="C28" t="str">
            <v>5-27-00</v>
          </cell>
          <cell r="D28">
            <v>74.8</v>
          </cell>
          <cell r="E28">
            <v>74.8</v>
          </cell>
          <cell r="G28">
            <v>2828</v>
          </cell>
          <cell r="H28">
            <v>3</v>
          </cell>
        </row>
        <row r="29">
          <cell r="A29" t="str">
            <v>Кокина Валентина Петровна </v>
          </cell>
          <cell r="B29" t="str">
            <v>ст. Павловская, ул. Первомайская, 28, кв. 29</v>
          </cell>
          <cell r="C29" t="str">
            <v>5-31-38</v>
          </cell>
          <cell r="D29">
            <v>57.5</v>
          </cell>
          <cell r="E29">
            <v>57.5</v>
          </cell>
          <cell r="G29">
            <v>2829</v>
          </cell>
          <cell r="H29">
            <v>0</v>
          </cell>
        </row>
        <row r="30">
          <cell r="A30" t="str">
            <v>Полевик Юлия Федоровна </v>
          </cell>
          <cell r="B30" t="str">
            <v>ст. Павловская, ул. Первомайская, 28, кв. 30</v>
          </cell>
          <cell r="C30" t="str">
            <v>5-38-46</v>
          </cell>
          <cell r="D30">
            <v>76</v>
          </cell>
          <cell r="E30">
            <v>76</v>
          </cell>
          <cell r="G30">
            <v>2830</v>
          </cell>
          <cell r="H30">
            <v>3</v>
          </cell>
        </row>
        <row r="31">
          <cell r="A31" t="str">
            <v>Михайлюта Александр Александрович</v>
          </cell>
          <cell r="B31" t="str">
            <v>ст. Павловская, ул. Первомайская, 28, кв. 31</v>
          </cell>
          <cell r="C31" t="str">
            <v>5-49-47</v>
          </cell>
          <cell r="D31">
            <v>61.1</v>
          </cell>
          <cell r="E31">
            <v>61.1</v>
          </cell>
          <cell r="G31">
            <v>2831</v>
          </cell>
          <cell r="H31">
            <v>3</v>
          </cell>
        </row>
        <row r="32">
          <cell r="A32" t="str">
            <v>Салмина Светлана Васильевна</v>
          </cell>
          <cell r="B32" t="str">
            <v>ст. Павловская, ул. Первомайская, 28, кв. 32</v>
          </cell>
          <cell r="C32" t="str">
            <v>5-17-51</v>
          </cell>
          <cell r="D32">
            <v>75.4</v>
          </cell>
          <cell r="E32">
            <v>75.4</v>
          </cell>
          <cell r="G32">
            <v>2832</v>
          </cell>
          <cell r="H32">
            <v>5</v>
          </cell>
        </row>
        <row r="33">
          <cell r="A33" t="str">
            <v>Глянь Роман Николаеви</v>
          </cell>
          <cell r="B33" t="str">
            <v>ст. Павловская, ул. Первомайская, 28, кв. 33</v>
          </cell>
          <cell r="C33" t="str">
            <v>3-26-37</v>
          </cell>
          <cell r="D33">
            <v>57.8</v>
          </cell>
          <cell r="E33">
            <v>57.8</v>
          </cell>
          <cell r="G33">
            <v>2833</v>
          </cell>
          <cell r="H33">
            <v>1</v>
          </cell>
        </row>
        <row r="34">
          <cell r="A34" t="str">
            <v>Иванова Надежда Ивановна</v>
          </cell>
          <cell r="B34" t="str">
            <v>ст. Павловская, ул. Первомайская, 28, кв. 34</v>
          </cell>
          <cell r="C34" t="str">
            <v>2-23-75</v>
          </cell>
          <cell r="D34">
            <v>76.6</v>
          </cell>
          <cell r="E34">
            <v>76.6</v>
          </cell>
          <cell r="G34">
            <v>2834</v>
          </cell>
          <cell r="H34">
            <v>0</v>
          </cell>
        </row>
        <row r="35">
          <cell r="A35" t="str">
            <v>Гончарова Наталья Васильевна</v>
          </cell>
          <cell r="B35" t="str">
            <v>ст. Павловская, ул. Первомайская, 28, кв. 35</v>
          </cell>
          <cell r="C35" t="str">
            <v>5-19-70</v>
          </cell>
          <cell r="D35">
            <v>58.1</v>
          </cell>
          <cell r="E35">
            <v>58.1</v>
          </cell>
          <cell r="G35">
            <v>2835</v>
          </cell>
          <cell r="H35">
            <v>2</v>
          </cell>
        </row>
        <row r="36">
          <cell r="A36" t="str">
            <v>Шмыглова Анастасия Фоминична</v>
          </cell>
          <cell r="B36" t="str">
            <v>ст. Павловская, ул. Первомайская, 28, кв. 36</v>
          </cell>
          <cell r="C36" t="str">
            <v>5-75-22</v>
          </cell>
          <cell r="D36">
            <v>36.1</v>
          </cell>
          <cell r="E36">
            <v>36.1</v>
          </cell>
          <cell r="G36">
            <v>2836</v>
          </cell>
          <cell r="H36">
            <v>4</v>
          </cell>
        </row>
        <row r="37">
          <cell r="A37" t="str">
            <v>Марченко Тимур Александрович</v>
          </cell>
          <cell r="B37" t="str">
            <v>ст. Павловская, ул. Первомайская, 28, кв. 37</v>
          </cell>
          <cell r="C37" t="str">
            <v>921-3625802</v>
          </cell>
          <cell r="D37">
            <v>47.1</v>
          </cell>
          <cell r="E37">
            <v>47.1</v>
          </cell>
          <cell r="G37">
            <v>2837</v>
          </cell>
          <cell r="H37">
            <v>2</v>
          </cell>
        </row>
        <row r="38">
          <cell r="A38" t="str">
            <v>Серая Вера Анатольевна</v>
          </cell>
          <cell r="B38" t="str">
            <v>ст. Павловская, ул. Первомайская, 28, кв. 38</v>
          </cell>
          <cell r="C38" t="str">
            <v>918-9355225</v>
          </cell>
          <cell r="D38">
            <v>48.8</v>
          </cell>
          <cell r="E38">
            <v>48.8</v>
          </cell>
          <cell r="G38">
            <v>2838</v>
          </cell>
          <cell r="H38">
            <v>0</v>
          </cell>
        </row>
        <row r="39">
          <cell r="A39" t="str">
            <v>Конюхова Любовь Алексеевна</v>
          </cell>
          <cell r="B39" t="str">
            <v>ст. Павловская, ул. Первомайская, 28, кв. 39</v>
          </cell>
          <cell r="C39" t="str">
            <v>5-17-65</v>
          </cell>
          <cell r="D39">
            <v>48</v>
          </cell>
          <cell r="E39">
            <v>48</v>
          </cell>
          <cell r="G39">
            <v>2839</v>
          </cell>
          <cell r="H39">
            <v>1</v>
          </cell>
        </row>
        <row r="40">
          <cell r="A40" t="str">
            <v>Мавлатов Джамалди Зайндиевич</v>
          </cell>
          <cell r="B40" t="str">
            <v>ст. Павловская, ул. Первомайская, 28, кв. 40</v>
          </cell>
          <cell r="C40" t="str">
            <v>5-73-03</v>
          </cell>
          <cell r="D40">
            <v>46.7</v>
          </cell>
          <cell r="E40">
            <v>46.7</v>
          </cell>
          <cell r="G40">
            <v>2840</v>
          </cell>
          <cell r="H40">
            <v>1</v>
          </cell>
        </row>
        <row r="41">
          <cell r="A41" t="str">
            <v>Волченко Юрий  Николаевич</v>
          </cell>
          <cell r="B41" t="str">
            <v>ст. Павловская, ул. Первомайская, 28, кв. 41</v>
          </cell>
          <cell r="C41" t="str">
            <v>5-29-83</v>
          </cell>
          <cell r="D41">
            <v>49.3</v>
          </cell>
          <cell r="E41">
            <v>49.3</v>
          </cell>
          <cell r="G41">
            <v>2841</v>
          </cell>
          <cell r="H41">
            <v>3</v>
          </cell>
        </row>
        <row r="42">
          <cell r="A42" t="str">
            <v>Тур Александр Алексеевич</v>
          </cell>
          <cell r="B42" t="str">
            <v>ст. Павловская, ул. Первомайская, 28, кв. 42</v>
          </cell>
          <cell r="C42" t="str">
            <v>5-31-42</v>
          </cell>
          <cell r="D42">
            <v>48.1</v>
          </cell>
          <cell r="E42">
            <v>48.1</v>
          </cell>
          <cell r="G42">
            <v>2842</v>
          </cell>
          <cell r="H42">
            <v>1</v>
          </cell>
        </row>
        <row r="43">
          <cell r="A43" t="str">
            <v>Никонов Кирилл Константинович</v>
          </cell>
          <cell r="B43" t="str">
            <v>ст. Павловская, ул. Первомайская, 28, кв. 43</v>
          </cell>
          <cell r="C43" t="str">
            <v>5-44-25</v>
          </cell>
          <cell r="D43">
            <v>47.2</v>
          </cell>
          <cell r="E43">
            <v>47.2</v>
          </cell>
          <cell r="G43">
            <v>2843</v>
          </cell>
          <cell r="H43">
            <v>0</v>
          </cell>
        </row>
        <row r="44">
          <cell r="A44" t="str">
            <v>Олефиренко Евгений Алесеевич</v>
          </cell>
          <cell r="B44" t="str">
            <v>ст. Павловская, ул. Первомайская, 28, кв. 44</v>
          </cell>
          <cell r="C44" t="str">
            <v>5-27-27</v>
          </cell>
          <cell r="D44">
            <v>48.3</v>
          </cell>
          <cell r="E44">
            <v>48.3</v>
          </cell>
          <cell r="G44">
            <v>2844</v>
          </cell>
          <cell r="H44">
            <v>2</v>
          </cell>
        </row>
        <row r="45">
          <cell r="A45" t="str">
            <v>Марченко Татьяна Викторовна</v>
          </cell>
          <cell r="B45" t="str">
            <v>ст. Павловская, ул. Первомайская, 28, кв. 45</v>
          </cell>
          <cell r="C45" t="str">
            <v>5-40-07</v>
          </cell>
          <cell r="D45">
            <v>48.1</v>
          </cell>
          <cell r="E45">
            <v>48.1</v>
          </cell>
          <cell r="G45">
            <v>2845</v>
          </cell>
          <cell r="H45">
            <v>2</v>
          </cell>
        </row>
        <row r="46">
          <cell r="A46" t="str">
            <v>Карпунин Николай Александрович</v>
          </cell>
          <cell r="B46" t="str">
            <v>ст. Павловская, ул. Первомайская, 28, кв. 46</v>
          </cell>
          <cell r="C46" t="str">
            <v>5-35-47</v>
          </cell>
          <cell r="D46">
            <v>46.6</v>
          </cell>
          <cell r="E46">
            <v>46.6</v>
          </cell>
          <cell r="G46">
            <v>2846</v>
          </cell>
          <cell r="H46">
            <v>3</v>
          </cell>
        </row>
        <row r="47">
          <cell r="A47" t="str">
            <v>Ионова Татьяна Александровна</v>
          </cell>
          <cell r="B47" t="str">
            <v>ст. Павловская, ул. Первомайская, 28, кв. 47</v>
          </cell>
          <cell r="C47" t="str">
            <v>5-26-96</v>
          </cell>
          <cell r="D47">
            <v>48.4</v>
          </cell>
          <cell r="E47">
            <v>48.4</v>
          </cell>
          <cell r="G47">
            <v>2847</v>
          </cell>
          <cell r="H47">
            <v>0</v>
          </cell>
        </row>
        <row r="48">
          <cell r="A48" t="str">
            <v>Наумец Татьяна Александровна </v>
          </cell>
          <cell r="B48" t="str">
            <v>ст. Павловская, ул. Первомайская, 28, кв. 48</v>
          </cell>
          <cell r="C48" t="str">
            <v>3-15-71</v>
          </cell>
          <cell r="D48">
            <v>48.2</v>
          </cell>
          <cell r="E48">
            <v>48.2</v>
          </cell>
          <cell r="G48">
            <v>2848</v>
          </cell>
          <cell r="H48">
            <v>2</v>
          </cell>
        </row>
        <row r="49">
          <cell r="A49" t="str">
            <v>Тотьмянин Александр Александрович</v>
          </cell>
          <cell r="B49" t="str">
            <v>ст. Павловская, ул. Первомайская, 28, кв. 49</v>
          </cell>
          <cell r="C49" t="str">
            <v>4-13-78</v>
          </cell>
          <cell r="D49">
            <v>46.5</v>
          </cell>
          <cell r="E49">
            <v>46.5</v>
          </cell>
          <cell r="G49">
            <v>2849</v>
          </cell>
          <cell r="H49">
            <v>2</v>
          </cell>
        </row>
        <row r="50">
          <cell r="A50" t="str">
            <v>Медведев Анатолий Викторович  </v>
          </cell>
          <cell r="B50" t="str">
            <v>ст. Павловская, ул. Первомайская, 28, кв. 50</v>
          </cell>
          <cell r="C50" t="str">
            <v>5-53-03</v>
          </cell>
          <cell r="D50">
            <v>49.3</v>
          </cell>
          <cell r="E50">
            <v>49.3</v>
          </cell>
          <cell r="G50">
            <v>2850</v>
          </cell>
          <cell r="H50">
            <v>2</v>
          </cell>
        </row>
        <row r="51">
          <cell r="A51" t="str">
            <v>Самойлова Татьяна Алексеевна</v>
          </cell>
          <cell r="B51" t="str">
            <v>ст. Павловская, ул. Первомайская, 28, кв. 3</v>
          </cell>
          <cell r="C51" t="str">
            <v>5-77-30</v>
          </cell>
          <cell r="D51">
            <v>35.2</v>
          </cell>
          <cell r="E51">
            <v>35.2</v>
          </cell>
          <cell r="G51">
            <v>2803</v>
          </cell>
        </row>
        <row r="52">
          <cell r="A52" t="str">
            <v>Вилкова Наталья Алексеевна</v>
          </cell>
          <cell r="B52" t="str">
            <v>ст. Павловская, ул. Калинина 92</v>
          </cell>
          <cell r="C52" t="str">
            <v>5-77-30</v>
          </cell>
          <cell r="D52">
            <v>35.2</v>
          </cell>
          <cell r="E52">
            <v>35.2</v>
          </cell>
          <cell r="G52">
            <v>2803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80"/>
  <sheetViews>
    <sheetView view="pageBreakPreview" zoomScale="115" zoomScaleNormal="85" zoomScaleSheetLayoutView="115" zoomScalePageLayoutView="0" workbookViewId="0" topLeftCell="A1">
      <selection activeCell="BH10" sqref="BH10:BO10"/>
    </sheetView>
  </sheetViews>
  <sheetFormatPr defaultColWidth="1.12109375" defaultRowHeight="14.25"/>
  <cols>
    <col min="1" max="17" width="1.12109375" style="0" customWidth="1"/>
    <col min="18" max="18" width="0.37109375" style="0" customWidth="1"/>
    <col min="19" max="19" width="1.12109375" style="0" customWidth="1"/>
    <col min="20" max="20" width="1.25" style="0" customWidth="1"/>
    <col min="21" max="21" width="5.25390625" style="0" hidden="1" customWidth="1"/>
    <col min="22" max="22" width="0.875" style="0" customWidth="1"/>
    <col min="23" max="23" width="2.125" style="0" customWidth="1"/>
    <col min="24" max="24" width="3.125" style="0" bestFit="1" customWidth="1"/>
    <col min="25" max="25" width="4.00390625" style="0" customWidth="1"/>
    <col min="26" max="26" width="3.50390625" style="0" bestFit="1" customWidth="1"/>
    <col min="27" max="57" width="1.12109375" style="0" customWidth="1"/>
    <col min="58" max="58" width="2.50390625" style="0" customWidth="1"/>
    <col min="59" max="59" width="0.12890625" style="0" customWidth="1"/>
    <col min="60" max="66" width="1.12109375" style="0" customWidth="1"/>
    <col min="67" max="67" width="0.5" style="0" customWidth="1"/>
    <col min="68" max="72" width="1.12109375" style="0" customWidth="1"/>
    <col min="73" max="73" width="0.37109375" style="0" customWidth="1"/>
    <col min="74" max="80" width="1.12109375" style="0" customWidth="1"/>
    <col min="81" max="82" width="0.37109375" style="0" customWidth="1"/>
    <col min="83" max="86" width="1.12109375" style="0" customWidth="1"/>
    <col min="87" max="87" width="0.37109375" style="0" customWidth="1"/>
    <col min="88" max="88" width="0.12890625" style="0" hidden="1" customWidth="1"/>
    <col min="89" max="89" width="1.12109375" style="0" customWidth="1"/>
    <col min="90" max="90" width="1.4921875" style="0" customWidth="1"/>
    <col min="91" max="91" width="0.37109375" style="0" hidden="1" customWidth="1"/>
    <col min="92" max="99" width="1.12109375" style="0" customWidth="1"/>
    <col min="100" max="100" width="2.25390625" style="0" customWidth="1"/>
    <col min="101" max="103" width="1.12109375" style="0" customWidth="1"/>
    <col min="104" max="104" width="3.50390625" style="0" bestFit="1" customWidth="1"/>
  </cols>
  <sheetData>
    <row r="1" spans="1:104" ht="12" customHeight="1">
      <c r="A1" s="140" t="s">
        <v>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1"/>
      <c r="T1" s="141"/>
      <c r="U1" s="1"/>
      <c r="CJ1" s="159" t="s">
        <v>19</v>
      </c>
      <c r="CK1" s="159"/>
      <c r="CL1" s="159"/>
      <c r="CM1" s="159"/>
      <c r="CN1" s="159"/>
      <c r="CO1" s="159"/>
      <c r="CP1" s="159"/>
      <c r="CQ1" s="159"/>
      <c r="CR1" s="159"/>
      <c r="CS1" s="159"/>
      <c r="CT1" s="159"/>
      <c r="CU1" s="159"/>
      <c r="CV1" s="159"/>
      <c r="CZ1">
        <v>3</v>
      </c>
    </row>
    <row r="2" spans="1:100" ht="14.25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1"/>
      <c r="T2" s="141"/>
      <c r="U2" s="1"/>
      <c r="W2" s="142" t="s">
        <v>2</v>
      </c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  <c r="AY2" s="10"/>
      <c r="AZ2" s="160" t="s">
        <v>172</v>
      </c>
      <c r="BA2" s="160"/>
      <c r="BB2" s="160"/>
      <c r="BC2" s="160"/>
      <c r="BD2" s="160"/>
      <c r="BE2" s="160"/>
      <c r="BF2" s="160"/>
      <c r="BG2" s="160"/>
      <c r="BH2" s="160"/>
      <c r="BI2" s="160"/>
      <c r="BJ2" s="160"/>
      <c r="BK2" s="160"/>
      <c r="BL2" s="160"/>
      <c r="BM2" s="160"/>
      <c r="BN2" s="160"/>
      <c r="BO2" s="160"/>
      <c r="BP2" s="160"/>
      <c r="BQ2" s="160"/>
      <c r="BR2" s="160"/>
      <c r="BS2" s="160"/>
      <c r="BT2" s="160"/>
      <c r="BU2" s="160"/>
      <c r="BV2" s="160"/>
      <c r="BW2" s="160"/>
      <c r="BX2" s="160"/>
      <c r="BY2" s="160"/>
      <c r="BZ2" s="160"/>
      <c r="CA2" s="160"/>
      <c r="CB2" s="160"/>
      <c r="CC2" s="160"/>
      <c r="CD2" s="160"/>
      <c r="CE2" s="160"/>
      <c r="CF2" s="160"/>
      <c r="CG2" s="160"/>
      <c r="CH2" s="160"/>
      <c r="CI2" s="160"/>
      <c r="CJ2" s="160"/>
      <c r="CK2" s="160"/>
      <c r="CL2" s="160"/>
      <c r="CM2" s="160"/>
      <c r="CN2" s="160"/>
      <c r="CO2" s="160"/>
      <c r="CP2" s="160"/>
      <c r="CQ2" s="160"/>
      <c r="CR2" s="160"/>
      <c r="CS2" s="160"/>
      <c r="CT2" s="160"/>
      <c r="CU2" s="160"/>
      <c r="CV2" s="160"/>
    </row>
    <row r="3" spans="1:100" ht="14.25">
      <c r="A3" s="140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1"/>
      <c r="T3" s="141"/>
      <c r="U3" s="1"/>
      <c r="W3" s="142" t="s">
        <v>3</v>
      </c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142"/>
      <c r="AY3" s="153" t="s">
        <v>20</v>
      </c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  <c r="BM3" s="153"/>
      <c r="BN3" s="153"/>
      <c r="BO3" s="153"/>
      <c r="BP3" s="153"/>
      <c r="BQ3" s="153"/>
      <c r="BR3" s="153"/>
      <c r="BS3" s="153"/>
      <c r="BT3" s="153"/>
      <c r="BU3" s="153"/>
      <c r="BV3" s="153"/>
      <c r="BW3" s="153"/>
      <c r="BX3" s="153"/>
      <c r="BY3" s="153"/>
      <c r="BZ3" s="153"/>
      <c r="CA3" s="153"/>
      <c r="CB3" s="153"/>
      <c r="CC3" s="153"/>
      <c r="CD3" s="153"/>
      <c r="CE3" s="153"/>
      <c r="CF3" s="153"/>
      <c r="CG3" s="153"/>
      <c r="CH3" s="153"/>
      <c r="CI3" s="153"/>
      <c r="CJ3" s="153"/>
      <c r="CK3" s="153"/>
      <c r="CL3" s="153"/>
      <c r="CM3" s="153"/>
      <c r="CN3" s="153"/>
      <c r="CO3" s="153"/>
      <c r="CP3" s="153"/>
      <c r="CQ3" s="153"/>
      <c r="CR3" s="153"/>
      <c r="CS3" s="153"/>
      <c r="CT3" s="153"/>
      <c r="CU3" s="153"/>
      <c r="CV3" s="153"/>
    </row>
    <row r="4" spans="1:21" ht="9" customHeight="1">
      <c r="A4" s="140"/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38" t="s">
        <v>153</v>
      </c>
      <c r="T4" s="138"/>
      <c r="U4" s="1"/>
    </row>
    <row r="5" spans="1:100" ht="14.25">
      <c r="A5" s="140"/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38"/>
      <c r="T5" s="138"/>
      <c r="U5" s="1"/>
      <c r="W5" s="142" t="s">
        <v>4</v>
      </c>
      <c r="X5" s="142"/>
      <c r="Y5" s="142"/>
      <c r="Z5" s="142"/>
      <c r="AA5" s="142"/>
      <c r="AB5" s="142"/>
      <c r="AC5" s="142"/>
      <c r="AD5" s="142"/>
      <c r="AE5" s="142"/>
      <c r="AF5" s="142"/>
      <c r="AG5" s="142"/>
      <c r="AH5" s="142"/>
      <c r="AI5" s="142"/>
      <c r="AJ5" s="142"/>
      <c r="AK5" s="142"/>
      <c r="AL5" s="142"/>
      <c r="AM5" s="142"/>
      <c r="AN5" s="142"/>
      <c r="AO5" s="142"/>
      <c r="AP5" s="142"/>
      <c r="AQ5" s="142"/>
      <c r="AR5" s="142"/>
      <c r="AS5" s="142"/>
      <c r="AT5" s="142"/>
      <c r="AU5" s="142"/>
      <c r="AV5" s="142"/>
      <c r="AW5" s="142"/>
      <c r="AY5" s="154" t="s">
        <v>21</v>
      </c>
      <c r="AZ5" s="146"/>
      <c r="BA5" s="146"/>
      <c r="BB5" s="146"/>
      <c r="BC5" s="146"/>
      <c r="BD5" s="146"/>
      <c r="BE5" s="146"/>
      <c r="BF5" s="146"/>
      <c r="BG5" s="146"/>
      <c r="BH5" s="146"/>
      <c r="BI5" s="146"/>
      <c r="BJ5" s="146"/>
      <c r="BK5" s="146"/>
      <c r="BL5" s="146"/>
      <c r="BM5" s="146"/>
      <c r="BN5" s="146"/>
      <c r="BO5" s="146"/>
      <c r="BP5" s="146"/>
      <c r="BQ5" s="146"/>
      <c r="BR5" s="146"/>
      <c r="BS5" s="146"/>
      <c r="BT5" s="146"/>
      <c r="BU5" s="146"/>
      <c r="BV5" s="146"/>
      <c r="BW5" s="146"/>
      <c r="BX5" s="147"/>
      <c r="BZ5" s="148" t="s">
        <v>5</v>
      </c>
      <c r="CA5" s="148"/>
      <c r="CB5" s="148"/>
      <c r="CC5" s="148"/>
      <c r="CE5" s="155" t="s">
        <v>140</v>
      </c>
      <c r="CF5" s="156"/>
      <c r="CG5" s="156"/>
      <c r="CH5" s="156"/>
      <c r="CI5" s="156"/>
      <c r="CJ5" s="156"/>
      <c r="CK5" s="156"/>
      <c r="CL5" s="156"/>
      <c r="CM5" s="156"/>
      <c r="CN5" s="156"/>
      <c r="CO5" s="156"/>
      <c r="CP5" s="156"/>
      <c r="CQ5" s="156"/>
      <c r="CR5" s="156"/>
      <c r="CS5" s="156"/>
      <c r="CT5" s="156"/>
      <c r="CU5" s="156"/>
      <c r="CV5" s="157"/>
    </row>
    <row r="6" spans="1:100" ht="14.25">
      <c r="A6" s="140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38"/>
      <c r="T6" s="138"/>
      <c r="U6" s="1"/>
      <c r="W6" s="144" t="s">
        <v>7</v>
      </c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Y6" s="145" t="s">
        <v>16</v>
      </c>
      <c r="AZ6" s="146"/>
      <c r="BA6" s="146"/>
      <c r="BB6" s="146"/>
      <c r="BC6" s="146"/>
      <c r="BD6" s="146"/>
      <c r="BE6" s="146"/>
      <c r="BF6" s="146"/>
      <c r="BG6" s="146"/>
      <c r="BH6" s="146"/>
      <c r="BI6" s="146"/>
      <c r="BJ6" s="146"/>
      <c r="BK6" s="146"/>
      <c r="BL6" s="146"/>
      <c r="BM6" s="146"/>
      <c r="BN6" s="146"/>
      <c r="BO6" s="146"/>
      <c r="BP6" s="146"/>
      <c r="BQ6" s="146"/>
      <c r="BR6" s="146"/>
      <c r="BS6" s="146"/>
      <c r="BT6" s="146"/>
      <c r="BU6" s="146"/>
      <c r="BV6" s="146"/>
      <c r="BW6" s="146"/>
      <c r="BX6" s="147"/>
      <c r="BZ6" s="148" t="s">
        <v>6</v>
      </c>
      <c r="CA6" s="148"/>
      <c r="CB6" s="148"/>
      <c r="CC6" s="148"/>
      <c r="CE6" s="158" t="s">
        <v>15</v>
      </c>
      <c r="CF6" s="156"/>
      <c r="CG6" s="156"/>
      <c r="CH6" s="156"/>
      <c r="CI6" s="156"/>
      <c r="CJ6" s="156"/>
      <c r="CK6" s="156"/>
      <c r="CL6" s="156"/>
      <c r="CM6" s="156"/>
      <c r="CN6" s="156"/>
      <c r="CO6" s="156"/>
      <c r="CP6" s="156"/>
      <c r="CQ6" s="156"/>
      <c r="CR6" s="156"/>
      <c r="CS6" s="156"/>
      <c r="CT6" s="156"/>
      <c r="CU6" s="156"/>
      <c r="CV6" s="157"/>
    </row>
    <row r="7" spans="1:100" ht="14.25">
      <c r="A7" s="140"/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38"/>
      <c r="T7" s="138"/>
      <c r="U7" s="1"/>
      <c r="W7" s="142" t="s">
        <v>8</v>
      </c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P7" s="143" t="str">
        <f>INDEX(жильцы!A:A,CZ1)</f>
        <v>Государева Людмила Николаевна</v>
      </c>
      <c r="AQ7" s="143"/>
      <c r="AR7" s="143"/>
      <c r="AS7" s="143"/>
      <c r="AT7" s="143"/>
      <c r="AU7" s="143"/>
      <c r="AV7" s="143"/>
      <c r="AW7" s="143"/>
      <c r="AX7" s="143"/>
      <c r="AY7" s="143"/>
      <c r="AZ7" s="143"/>
      <c r="BA7" s="143"/>
      <c r="BB7" s="143"/>
      <c r="BC7" s="143"/>
      <c r="BD7" s="143"/>
      <c r="BE7" s="143"/>
      <c r="BF7" s="143"/>
      <c r="BG7" s="143"/>
      <c r="BH7" s="143"/>
      <c r="BI7" s="143"/>
      <c r="BJ7" s="143"/>
      <c r="BK7" s="143"/>
      <c r="BL7" s="143"/>
      <c r="BM7" s="143"/>
      <c r="BN7" s="143"/>
      <c r="BO7" s="143"/>
      <c r="BP7" s="143"/>
      <c r="BQ7" s="143"/>
      <c r="BR7" s="143"/>
      <c r="BS7" s="143"/>
      <c r="BT7" s="143"/>
      <c r="BU7" s="143"/>
      <c r="BV7" s="143"/>
      <c r="BW7" s="143"/>
      <c r="BX7" s="143"/>
      <c r="BY7" s="143"/>
      <c r="BZ7" s="143"/>
      <c r="CA7" s="143"/>
      <c r="CB7" s="143"/>
      <c r="CC7" s="143"/>
      <c r="CD7" s="143"/>
      <c r="CE7" s="143"/>
      <c r="CF7" s="143"/>
      <c r="CG7" s="143"/>
      <c r="CH7" s="143"/>
      <c r="CI7" s="143"/>
      <c r="CJ7" s="143"/>
      <c r="CK7" s="143"/>
      <c r="CL7" s="143"/>
      <c r="CM7" s="143"/>
      <c r="CN7" s="143"/>
      <c r="CO7" s="143"/>
      <c r="CP7" s="143"/>
      <c r="CQ7" s="143"/>
      <c r="CR7" s="143"/>
      <c r="CS7" s="143"/>
      <c r="CT7" s="143"/>
      <c r="CU7" s="143"/>
      <c r="CV7" s="143"/>
    </row>
    <row r="8" spans="1:100" ht="14.25">
      <c r="A8" s="140"/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38"/>
      <c r="T8" s="138"/>
      <c r="U8" s="1"/>
      <c r="W8" s="137" t="s">
        <v>9</v>
      </c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7"/>
      <c r="AP8" s="123" t="str">
        <f>INDEX(жильцы!B:B,CZ1)</f>
        <v>ст. Павловская, ул. Первомайская, 28, кв. 3</v>
      </c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  <c r="CA8" s="123"/>
      <c r="CB8" s="123"/>
      <c r="CC8" s="123"/>
      <c r="CD8" s="123"/>
      <c r="CE8" s="123"/>
      <c r="CF8" s="123"/>
      <c r="CG8" s="123"/>
      <c r="CH8" s="123"/>
      <c r="CI8" s="123"/>
      <c r="CJ8" s="123"/>
      <c r="CK8" s="161" t="s">
        <v>25</v>
      </c>
      <c r="CL8" s="161"/>
      <c r="CM8" s="161"/>
      <c r="CN8" s="161"/>
      <c r="CO8" s="161"/>
      <c r="CP8" s="123" t="str">
        <f>INDEX(жильцы!C:C,CZ1)</f>
        <v>5-77-30</v>
      </c>
      <c r="CQ8" s="123"/>
      <c r="CR8" s="123"/>
      <c r="CS8" s="123"/>
      <c r="CT8" s="123"/>
      <c r="CU8" s="123"/>
      <c r="CV8" s="123"/>
    </row>
    <row r="9" spans="1:100" ht="14.25">
      <c r="A9" s="140"/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38"/>
      <c r="T9" s="138"/>
      <c r="U9" s="1"/>
      <c r="W9" s="150" t="s">
        <v>182</v>
      </c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51"/>
      <c r="BF9" s="151"/>
      <c r="BG9" s="151"/>
      <c r="BH9" s="151"/>
      <c r="BI9" s="151"/>
      <c r="BJ9" s="151"/>
      <c r="BK9" s="151"/>
      <c r="BL9" s="151"/>
      <c r="BM9" s="151"/>
      <c r="BN9" s="151"/>
      <c r="BO9" s="151"/>
      <c r="BP9" s="151"/>
      <c r="BQ9" s="151"/>
      <c r="BR9" s="151"/>
      <c r="BS9" s="151"/>
      <c r="BT9" s="151"/>
      <c r="BU9" s="151"/>
      <c r="BV9" s="151"/>
      <c r="BW9" s="151"/>
      <c r="BX9" s="151"/>
      <c r="BY9" s="151"/>
      <c r="BZ9" s="151"/>
      <c r="CA9" s="151"/>
      <c r="CB9" s="151"/>
      <c r="CC9" s="151"/>
      <c r="CD9" s="151"/>
      <c r="CE9" s="151"/>
      <c r="CF9" s="151"/>
      <c r="CG9" s="151"/>
      <c r="CH9" s="151"/>
      <c r="CI9" s="151"/>
      <c r="CJ9" s="151"/>
      <c r="CK9" s="151"/>
      <c r="CL9" s="151"/>
      <c r="CM9" s="151"/>
      <c r="CN9" s="152" t="s">
        <v>13</v>
      </c>
      <c r="CO9" s="152"/>
      <c r="CP9" s="152"/>
      <c r="CQ9" s="152"/>
      <c r="CR9" s="152"/>
      <c r="CS9" s="152"/>
      <c r="CT9" s="152"/>
      <c r="CU9" s="152"/>
      <c r="CV9" s="152"/>
    </row>
    <row r="10" spans="1:100" ht="14.25">
      <c r="A10" s="140"/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38"/>
      <c r="T10" s="138"/>
      <c r="U10" s="1"/>
      <c r="W10" s="149" t="s">
        <v>10</v>
      </c>
      <c r="X10" s="137"/>
      <c r="Y10" s="137"/>
      <c r="Z10" s="137"/>
      <c r="AA10" s="137">
        <f>INDEX(жильцы!G:G,CZ1)</f>
        <v>2803</v>
      </c>
      <c r="AB10" s="137"/>
      <c r="AC10" s="137"/>
      <c r="AD10" s="137"/>
      <c r="AE10" s="137"/>
      <c r="AF10" s="137"/>
      <c r="AG10" s="137"/>
      <c r="AH10" s="14"/>
      <c r="AI10" s="137" t="s">
        <v>11</v>
      </c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7"/>
      <c r="BF10" s="137"/>
      <c r="BG10" s="10"/>
      <c r="BH10" s="136">
        <f>INDEX(жильцы!E:E,CZ1)</f>
        <v>35.2</v>
      </c>
      <c r="BI10" s="136"/>
      <c r="BJ10" s="136"/>
      <c r="BK10" s="136"/>
      <c r="BL10" s="136"/>
      <c r="BM10" s="136"/>
      <c r="BN10" s="136"/>
      <c r="BO10" s="136"/>
      <c r="BP10" s="139" t="s">
        <v>12</v>
      </c>
      <c r="BQ10" s="139"/>
      <c r="BR10" s="139"/>
      <c r="BS10" s="139"/>
      <c r="BT10" s="139"/>
      <c r="BU10" s="139"/>
      <c r="BV10" s="125">
        <v>10.84</v>
      </c>
      <c r="BW10" s="125"/>
      <c r="BX10" s="125"/>
      <c r="BY10" s="125"/>
      <c r="BZ10" s="125"/>
      <c r="CA10" s="125"/>
      <c r="CB10" s="125"/>
      <c r="CC10" s="15"/>
      <c r="CD10" s="136">
        <f aca="true" t="shared" si="0" ref="CD10:CD16">BH10*BV10</f>
        <v>381.56800000000004</v>
      </c>
      <c r="CE10" s="136"/>
      <c r="CF10" s="136"/>
      <c r="CG10" s="136"/>
      <c r="CH10" s="136"/>
      <c r="CI10" s="136"/>
      <c r="CJ10" s="136"/>
      <c r="CK10" s="136"/>
      <c r="CL10" s="136"/>
      <c r="CM10" s="15"/>
      <c r="CN10" s="126">
        <f>SUM(G3:G52)</f>
        <v>0</v>
      </c>
      <c r="CO10" s="127"/>
      <c r="CP10" s="127"/>
      <c r="CQ10" s="127"/>
      <c r="CR10" s="127"/>
      <c r="CS10" s="127"/>
      <c r="CT10" s="127"/>
      <c r="CU10" s="127"/>
      <c r="CV10" s="128"/>
    </row>
    <row r="11" spans="1:100" ht="14.25">
      <c r="A11" s="140"/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38"/>
      <c r="T11" s="138"/>
      <c r="U11" s="1"/>
      <c r="W11" s="26" t="s">
        <v>174</v>
      </c>
      <c r="X11" s="4"/>
      <c r="Y11" s="4"/>
      <c r="Z11" s="4" t="s">
        <v>165</v>
      </c>
      <c r="AA11" s="4"/>
      <c r="AB11" s="4"/>
      <c r="AC11" s="4"/>
      <c r="AD11" s="4"/>
      <c r="AE11" s="4"/>
      <c r="AF11" s="4"/>
      <c r="AG11" s="15"/>
      <c r="AH11" s="14"/>
      <c r="AI11" s="137" t="s">
        <v>160</v>
      </c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  <c r="BB11" s="137"/>
      <c r="BC11" s="137"/>
      <c r="BD11" s="137"/>
      <c r="BE11" s="137"/>
      <c r="BF11" s="137"/>
      <c r="BG11" s="4"/>
      <c r="BH11" s="163">
        <f>BH10</f>
        <v>35.2</v>
      </c>
      <c r="BI11" s="135"/>
      <c r="BJ11" s="135"/>
      <c r="BK11" s="135"/>
      <c r="BL11" s="135"/>
      <c r="BM11" s="135"/>
      <c r="BN11" s="135"/>
      <c r="BO11" s="135"/>
      <c r="BP11" s="162" t="s">
        <v>12</v>
      </c>
      <c r="BQ11" s="162"/>
      <c r="BR11" s="162"/>
      <c r="BS11" s="162"/>
      <c r="BT11" s="162"/>
      <c r="BU11" s="162"/>
      <c r="BV11" s="136">
        <v>1.38</v>
      </c>
      <c r="BW11" s="136"/>
      <c r="BX11" s="136"/>
      <c r="BY11" s="136"/>
      <c r="BZ11" s="136"/>
      <c r="CA11" s="136"/>
      <c r="CB11" s="136"/>
      <c r="CC11" s="15"/>
      <c r="CD11" s="136">
        <f>BH11*BV11</f>
        <v>48.576</v>
      </c>
      <c r="CE11" s="136"/>
      <c r="CF11" s="136"/>
      <c r="CG11" s="136"/>
      <c r="CH11" s="136"/>
      <c r="CI11" s="136"/>
      <c r="CJ11" s="136"/>
      <c r="CK11" s="136"/>
      <c r="CL11" s="136"/>
      <c r="CM11" s="15"/>
      <c r="CN11" s="129"/>
      <c r="CO11" s="130"/>
      <c r="CP11" s="130"/>
      <c r="CQ11" s="130"/>
      <c r="CR11" s="130"/>
      <c r="CS11" s="130"/>
      <c r="CT11" s="130"/>
      <c r="CU11" s="130"/>
      <c r="CV11" s="131"/>
    </row>
    <row r="12" spans="1:100" ht="14.25">
      <c r="A12" s="140"/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38"/>
      <c r="T12" s="138"/>
      <c r="U12" s="1"/>
      <c r="W12" s="3"/>
      <c r="X12" s="4"/>
      <c r="Y12" s="4"/>
      <c r="Z12" s="4"/>
      <c r="AA12" s="4"/>
      <c r="AB12" s="4"/>
      <c r="AC12" s="4"/>
      <c r="AD12" s="4"/>
      <c r="AE12" s="4"/>
      <c r="AF12" s="4"/>
      <c r="AG12" s="15"/>
      <c r="AH12" s="14"/>
      <c r="AI12" s="137" t="s">
        <v>151</v>
      </c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  <c r="BB12" s="137"/>
      <c r="BC12" s="137"/>
      <c r="BD12" s="137"/>
      <c r="BE12" s="137"/>
      <c r="BF12" s="137"/>
      <c r="BG12" s="4"/>
      <c r="BH12" s="136">
        <f>INDEX(жильцы!D:D,CZ1)</f>
        <v>35.2</v>
      </c>
      <c r="BI12" s="136"/>
      <c r="BJ12" s="136"/>
      <c r="BK12" s="136"/>
      <c r="BL12" s="136"/>
      <c r="BM12" s="136"/>
      <c r="BN12" s="136"/>
      <c r="BO12" s="136"/>
      <c r="BP12" s="139" t="s">
        <v>12</v>
      </c>
      <c r="BQ12" s="139"/>
      <c r="BR12" s="139"/>
      <c r="BS12" s="139"/>
      <c r="BT12" s="139"/>
      <c r="BU12" s="139"/>
      <c r="BV12" s="136">
        <v>0</v>
      </c>
      <c r="BW12" s="136"/>
      <c r="BX12" s="136"/>
      <c r="BY12" s="136"/>
      <c r="BZ12" s="136"/>
      <c r="CA12" s="136"/>
      <c r="CB12" s="136"/>
      <c r="CC12" s="15"/>
      <c r="CD12" s="136">
        <f>BH12*BV12</f>
        <v>0</v>
      </c>
      <c r="CE12" s="136"/>
      <c r="CF12" s="136"/>
      <c r="CG12" s="136"/>
      <c r="CH12" s="136"/>
      <c r="CI12" s="136"/>
      <c r="CJ12" s="136"/>
      <c r="CK12" s="136"/>
      <c r="CL12" s="136"/>
      <c r="CM12" s="15"/>
      <c r="CN12" s="129"/>
      <c r="CO12" s="130"/>
      <c r="CP12" s="130"/>
      <c r="CQ12" s="130"/>
      <c r="CR12" s="130"/>
      <c r="CS12" s="130"/>
      <c r="CT12" s="130"/>
      <c r="CU12" s="130"/>
      <c r="CV12" s="131"/>
    </row>
    <row r="13" spans="1:100" ht="14.25">
      <c r="A13" s="140"/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38"/>
      <c r="T13" s="138"/>
      <c r="U13" s="1"/>
      <c r="W13" s="21" t="s">
        <v>180</v>
      </c>
      <c r="X13" s="4"/>
      <c r="Y13" s="4"/>
      <c r="Z13" s="4"/>
      <c r="AA13" s="4"/>
      <c r="AB13" s="4"/>
      <c r="AC13" s="4"/>
      <c r="AD13" s="4"/>
      <c r="AE13" s="4"/>
      <c r="AF13" s="4"/>
      <c r="AG13" s="15"/>
      <c r="AH13" s="14"/>
      <c r="AI13" s="137" t="s">
        <v>162</v>
      </c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  <c r="BB13" s="137"/>
      <c r="BC13" s="137"/>
      <c r="BD13" s="137"/>
      <c r="BE13" s="137"/>
      <c r="BF13" s="137"/>
      <c r="BG13" s="4"/>
      <c r="BH13" s="135">
        <v>2</v>
      </c>
      <c r="BI13" s="135"/>
      <c r="BJ13" s="135"/>
      <c r="BK13" s="135"/>
      <c r="BL13" s="135"/>
      <c r="BM13" s="135"/>
      <c r="BN13" s="135"/>
      <c r="BO13" s="135"/>
      <c r="BP13" s="137" t="s">
        <v>14</v>
      </c>
      <c r="BQ13" s="137"/>
      <c r="BR13" s="137"/>
      <c r="BS13" s="137"/>
      <c r="BT13" s="137"/>
      <c r="BU13" s="137"/>
      <c r="BV13" s="136">
        <v>356.85</v>
      </c>
      <c r="BW13" s="136"/>
      <c r="BX13" s="136"/>
      <c r="BY13" s="136"/>
      <c r="BZ13" s="136"/>
      <c r="CA13" s="136"/>
      <c r="CB13" s="136"/>
      <c r="CC13" s="15"/>
      <c r="CD13" s="136">
        <f>BH13*BV13</f>
        <v>713.7</v>
      </c>
      <c r="CE13" s="136"/>
      <c r="CF13" s="136"/>
      <c r="CG13" s="136"/>
      <c r="CH13" s="136"/>
      <c r="CI13" s="136"/>
      <c r="CJ13" s="136"/>
      <c r="CK13" s="136"/>
      <c r="CL13" s="136"/>
      <c r="CM13" s="15"/>
      <c r="CN13" s="129"/>
      <c r="CO13" s="130"/>
      <c r="CP13" s="130"/>
      <c r="CQ13" s="130"/>
      <c r="CR13" s="130"/>
      <c r="CS13" s="130"/>
      <c r="CT13" s="130"/>
      <c r="CU13" s="130"/>
      <c r="CV13" s="131"/>
    </row>
    <row r="14" spans="1:100" ht="14.25">
      <c r="A14" s="140"/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38"/>
      <c r="T14" s="138"/>
      <c r="U14" s="1"/>
      <c r="W14" s="21" t="s">
        <v>181</v>
      </c>
      <c r="X14" s="4"/>
      <c r="Y14" s="4"/>
      <c r="Z14" s="4"/>
      <c r="AA14" s="4"/>
      <c r="AB14" s="4"/>
      <c r="AC14" s="4"/>
      <c r="AD14" s="4"/>
      <c r="AE14" s="4"/>
      <c r="AF14" s="4"/>
      <c r="AG14" s="15"/>
      <c r="AH14" s="14"/>
      <c r="AI14" s="137" t="s">
        <v>154</v>
      </c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  <c r="BB14" s="137"/>
      <c r="BC14" s="137"/>
      <c r="BD14" s="137"/>
      <c r="BE14" s="137"/>
      <c r="BF14" s="137"/>
      <c r="BG14" s="4"/>
      <c r="BH14" s="135">
        <v>8</v>
      </c>
      <c r="BI14" s="135"/>
      <c r="BJ14" s="135"/>
      <c r="BK14" s="135"/>
      <c r="BL14" s="135"/>
      <c r="BM14" s="135"/>
      <c r="BN14" s="135"/>
      <c r="BO14" s="135"/>
      <c r="BP14" s="137" t="s">
        <v>14</v>
      </c>
      <c r="BQ14" s="137"/>
      <c r="BR14" s="137"/>
      <c r="BS14" s="137"/>
      <c r="BT14" s="137"/>
      <c r="BU14" s="137"/>
      <c r="BV14" s="136">
        <v>23.93</v>
      </c>
      <c r="BW14" s="136"/>
      <c r="BX14" s="136"/>
      <c r="BY14" s="136"/>
      <c r="BZ14" s="136"/>
      <c r="CA14" s="136"/>
      <c r="CB14" s="136"/>
      <c r="CC14" s="15"/>
      <c r="CD14" s="136">
        <f t="shared" si="0"/>
        <v>191.44</v>
      </c>
      <c r="CE14" s="136"/>
      <c r="CF14" s="136"/>
      <c r="CG14" s="136"/>
      <c r="CH14" s="136"/>
      <c r="CI14" s="136"/>
      <c r="CJ14" s="136"/>
      <c r="CK14" s="136"/>
      <c r="CL14" s="136"/>
      <c r="CM14" s="15"/>
      <c r="CN14" s="129"/>
      <c r="CO14" s="130"/>
      <c r="CP14" s="130"/>
      <c r="CQ14" s="130"/>
      <c r="CR14" s="130"/>
      <c r="CS14" s="130"/>
      <c r="CT14" s="130"/>
      <c r="CU14" s="130"/>
      <c r="CV14" s="131"/>
    </row>
    <row r="15" spans="1:100" s="24" customFormat="1" ht="14.25">
      <c r="A15" s="140"/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38"/>
      <c r="T15" s="138"/>
      <c r="U15" s="1"/>
      <c r="W15" s="21"/>
      <c r="X15" s="4"/>
      <c r="Y15" s="4"/>
      <c r="Z15" s="4"/>
      <c r="AA15" s="4"/>
      <c r="AB15" s="4"/>
      <c r="AC15" s="4"/>
      <c r="AD15" s="4"/>
      <c r="AE15" s="4"/>
      <c r="AF15" s="4"/>
      <c r="AG15" s="23"/>
      <c r="AH15" s="22"/>
      <c r="AI15" s="166" t="s">
        <v>167</v>
      </c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4"/>
      <c r="BH15" s="135">
        <v>14.5</v>
      </c>
      <c r="BI15" s="135"/>
      <c r="BJ15" s="135"/>
      <c r="BK15" s="135"/>
      <c r="BL15" s="135"/>
      <c r="BM15" s="135"/>
      <c r="BN15" s="135"/>
      <c r="BO15" s="135"/>
      <c r="BP15" s="166" t="s">
        <v>161</v>
      </c>
      <c r="BQ15" s="166"/>
      <c r="BR15" s="166"/>
      <c r="BS15" s="166"/>
      <c r="BT15" s="166"/>
      <c r="BU15" s="166"/>
      <c r="BV15" s="136">
        <v>2.26</v>
      </c>
      <c r="BW15" s="136"/>
      <c r="BX15" s="136"/>
      <c r="BY15" s="136"/>
      <c r="BZ15" s="136"/>
      <c r="CA15" s="136"/>
      <c r="CB15" s="136"/>
      <c r="CC15" s="23"/>
      <c r="CD15" s="136">
        <f>BH15*BV15</f>
        <v>32.769999999999996</v>
      </c>
      <c r="CE15" s="136"/>
      <c r="CF15" s="136"/>
      <c r="CG15" s="136"/>
      <c r="CH15" s="136"/>
      <c r="CI15" s="136"/>
      <c r="CJ15" s="136"/>
      <c r="CK15" s="136"/>
      <c r="CL15" s="136"/>
      <c r="CM15" s="25"/>
      <c r="CN15" s="129"/>
      <c r="CO15" s="130"/>
      <c r="CP15" s="130"/>
      <c r="CQ15" s="130"/>
      <c r="CR15" s="130"/>
      <c r="CS15" s="130"/>
      <c r="CT15" s="130"/>
      <c r="CU15" s="130"/>
      <c r="CV15" s="131"/>
    </row>
    <row r="16" spans="1:100" ht="14.25" customHeight="1">
      <c r="A16" s="140"/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38"/>
      <c r="T16" s="138"/>
      <c r="U16" s="1"/>
      <c r="W16" s="5" t="s">
        <v>163</v>
      </c>
      <c r="X16" s="6"/>
      <c r="Y16" s="6"/>
      <c r="Z16" s="6"/>
      <c r="AA16" s="6"/>
      <c r="AB16" s="6"/>
      <c r="AC16" s="6"/>
      <c r="AD16" s="6"/>
      <c r="AE16" s="6"/>
      <c r="AF16" s="6"/>
      <c r="AG16" s="13"/>
      <c r="AH16" s="12"/>
      <c r="AI16" s="143" t="s">
        <v>171</v>
      </c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  <c r="AT16" s="143"/>
      <c r="AU16" s="143"/>
      <c r="AV16" s="143"/>
      <c r="AW16" s="143"/>
      <c r="AX16" s="143"/>
      <c r="AY16" s="143"/>
      <c r="AZ16" s="143"/>
      <c r="BA16" s="143"/>
      <c r="BB16" s="143"/>
      <c r="BC16" s="143"/>
      <c r="BD16" s="143"/>
      <c r="BE16" s="143"/>
      <c r="BF16" s="143"/>
      <c r="BG16" s="6"/>
      <c r="BH16" s="164">
        <f>SUM(BH13:BH14)</f>
        <v>10</v>
      </c>
      <c r="BI16" s="165"/>
      <c r="BJ16" s="165"/>
      <c r="BK16" s="165"/>
      <c r="BL16" s="165"/>
      <c r="BM16" s="165"/>
      <c r="BN16" s="165"/>
      <c r="BO16" s="165"/>
      <c r="BP16" s="143" t="s">
        <v>14</v>
      </c>
      <c r="BQ16" s="143"/>
      <c r="BR16" s="143"/>
      <c r="BS16" s="143"/>
      <c r="BT16" s="143"/>
      <c r="BU16" s="143"/>
      <c r="BV16" s="124">
        <v>42.1</v>
      </c>
      <c r="BW16" s="124"/>
      <c r="BX16" s="124"/>
      <c r="BY16" s="124"/>
      <c r="BZ16" s="124"/>
      <c r="CA16" s="124"/>
      <c r="CB16" s="124"/>
      <c r="CC16" s="13"/>
      <c r="CD16" s="124">
        <f t="shared" si="0"/>
        <v>421</v>
      </c>
      <c r="CE16" s="124"/>
      <c r="CF16" s="124"/>
      <c r="CG16" s="124"/>
      <c r="CH16" s="124"/>
      <c r="CI16" s="124"/>
      <c r="CJ16" s="124"/>
      <c r="CK16" s="124"/>
      <c r="CL16" s="124"/>
      <c r="CM16" s="13"/>
      <c r="CN16" s="132"/>
      <c r="CO16" s="133"/>
      <c r="CP16" s="133"/>
      <c r="CQ16" s="133"/>
      <c r="CR16" s="133"/>
      <c r="CS16" s="133"/>
      <c r="CT16" s="133"/>
      <c r="CU16" s="133"/>
      <c r="CV16" s="134"/>
    </row>
    <row r="17" spans="1:78" ht="14.25">
      <c r="A17" s="140"/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38"/>
      <c r="T17" s="138"/>
      <c r="U17" s="1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21:89" ht="14.25">
      <c r="U18" s="1"/>
      <c r="W18" s="142" t="s">
        <v>17</v>
      </c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2"/>
      <c r="AX18" s="165"/>
      <c r="AY18" s="165"/>
      <c r="AZ18" s="165"/>
      <c r="BA18" s="165"/>
      <c r="BB18" s="165"/>
      <c r="BC18" s="165"/>
      <c r="BD18" s="165"/>
      <c r="BE18" s="165"/>
      <c r="BF18" s="165"/>
      <c r="BG18" s="165"/>
      <c r="BH18" s="165"/>
      <c r="BI18" s="165"/>
      <c r="BJ18" s="165"/>
      <c r="BK18" s="165"/>
      <c r="BL18" s="165"/>
      <c r="BM18" s="165"/>
      <c r="BP18" s="142" t="s">
        <v>18</v>
      </c>
      <c r="BQ18" s="142"/>
      <c r="BR18" s="142"/>
      <c r="BS18" s="142"/>
      <c r="BT18" s="142"/>
      <c r="BU18" s="142"/>
      <c r="BV18" s="165"/>
      <c r="BW18" s="165"/>
      <c r="BX18" s="165"/>
      <c r="BY18" s="165"/>
      <c r="BZ18" s="165"/>
      <c r="CA18" s="165"/>
      <c r="CB18" s="165"/>
      <c r="CC18" s="165"/>
      <c r="CD18" s="165"/>
      <c r="CE18" s="165"/>
      <c r="CF18" s="165"/>
      <c r="CG18" s="165"/>
      <c r="CH18" s="165"/>
      <c r="CI18" s="165"/>
      <c r="CJ18" s="165"/>
      <c r="CK18" s="165"/>
    </row>
    <row r="19" spans="1:101" ht="15" thickBo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</row>
    <row r="20" ht="5.25" customHeight="1"/>
    <row r="21" spans="1:100" ht="10.5" customHeight="1">
      <c r="A21" s="140" t="s">
        <v>0</v>
      </c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1"/>
      <c r="T21" s="141"/>
      <c r="U21" s="1"/>
      <c r="CJ21" s="159" t="s">
        <v>19</v>
      </c>
      <c r="CK21" s="159"/>
      <c r="CL21" s="159"/>
      <c r="CM21" s="159"/>
      <c r="CN21" s="159"/>
      <c r="CO21" s="159"/>
      <c r="CP21" s="159"/>
      <c r="CQ21" s="159"/>
      <c r="CR21" s="159"/>
      <c r="CS21" s="159"/>
      <c r="CT21" s="159"/>
      <c r="CU21" s="159"/>
      <c r="CV21" s="159"/>
    </row>
    <row r="22" spans="1:100" ht="14.25">
      <c r="A22" s="140"/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1"/>
      <c r="T22" s="141"/>
      <c r="U22" s="1"/>
      <c r="W22" s="142" t="s">
        <v>2</v>
      </c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  <c r="AT22" s="142"/>
      <c r="AU22" s="142"/>
      <c r="AV22" s="142"/>
      <c r="AW22" s="142"/>
      <c r="AX22" s="142"/>
      <c r="AY22" s="10"/>
      <c r="AZ22" s="160" t="s">
        <v>172</v>
      </c>
      <c r="BA22" s="160"/>
      <c r="BB22" s="160"/>
      <c r="BC22" s="160"/>
      <c r="BD22" s="160"/>
      <c r="BE22" s="160"/>
      <c r="BF22" s="160"/>
      <c r="BG22" s="160"/>
      <c r="BH22" s="160"/>
      <c r="BI22" s="160"/>
      <c r="BJ22" s="160"/>
      <c r="BK22" s="160"/>
      <c r="BL22" s="160"/>
      <c r="BM22" s="160"/>
      <c r="BN22" s="160"/>
      <c r="BO22" s="160"/>
      <c r="BP22" s="160"/>
      <c r="BQ22" s="160"/>
      <c r="BR22" s="160"/>
      <c r="BS22" s="160"/>
      <c r="BT22" s="160"/>
      <c r="BU22" s="160"/>
      <c r="BV22" s="160"/>
      <c r="BW22" s="160"/>
      <c r="BX22" s="160"/>
      <c r="BY22" s="160"/>
      <c r="BZ22" s="160"/>
      <c r="CA22" s="160"/>
      <c r="CB22" s="160"/>
      <c r="CC22" s="160"/>
      <c r="CD22" s="160"/>
      <c r="CE22" s="160"/>
      <c r="CF22" s="160"/>
      <c r="CG22" s="160"/>
      <c r="CH22" s="160"/>
      <c r="CI22" s="160"/>
      <c r="CJ22" s="160"/>
      <c r="CK22" s="160"/>
      <c r="CL22" s="160"/>
      <c r="CM22" s="160"/>
      <c r="CN22" s="160"/>
      <c r="CO22" s="160"/>
      <c r="CP22" s="160"/>
      <c r="CQ22" s="160"/>
      <c r="CR22" s="160"/>
      <c r="CS22" s="160"/>
      <c r="CT22" s="160"/>
      <c r="CU22" s="160"/>
      <c r="CV22" s="160"/>
    </row>
    <row r="23" spans="1:100" ht="14.25">
      <c r="A23" s="140"/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1"/>
      <c r="T23" s="141"/>
      <c r="U23" s="1"/>
      <c r="W23" s="142" t="s">
        <v>3</v>
      </c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  <c r="AN23" s="142"/>
      <c r="AO23" s="142"/>
      <c r="AP23" s="142"/>
      <c r="AQ23" s="142"/>
      <c r="AR23" s="142"/>
      <c r="AS23" s="142"/>
      <c r="AT23" s="142"/>
      <c r="AU23" s="142"/>
      <c r="AV23" s="142"/>
      <c r="AW23" s="142"/>
      <c r="AY23" s="153" t="s">
        <v>20</v>
      </c>
      <c r="AZ23" s="153"/>
      <c r="BA23" s="153"/>
      <c r="BB23" s="153"/>
      <c r="BC23" s="153"/>
      <c r="BD23" s="153"/>
      <c r="BE23" s="153"/>
      <c r="BF23" s="153"/>
      <c r="BG23" s="153"/>
      <c r="BH23" s="153"/>
      <c r="BI23" s="153"/>
      <c r="BJ23" s="153"/>
      <c r="BK23" s="153"/>
      <c r="BL23" s="153"/>
      <c r="BM23" s="153"/>
      <c r="BN23" s="153"/>
      <c r="BO23" s="153"/>
      <c r="BP23" s="153"/>
      <c r="BQ23" s="153"/>
      <c r="BR23" s="153"/>
      <c r="BS23" s="153"/>
      <c r="BT23" s="153"/>
      <c r="BU23" s="153"/>
      <c r="BV23" s="153"/>
      <c r="BW23" s="153"/>
      <c r="BX23" s="153"/>
      <c r="BY23" s="153"/>
      <c r="BZ23" s="153"/>
      <c r="CA23" s="153"/>
      <c r="CB23" s="153"/>
      <c r="CC23" s="153"/>
      <c r="CD23" s="153"/>
      <c r="CE23" s="153"/>
      <c r="CF23" s="153"/>
      <c r="CG23" s="153"/>
      <c r="CH23" s="153"/>
      <c r="CI23" s="153"/>
      <c r="CJ23" s="153"/>
      <c r="CK23" s="153"/>
      <c r="CL23" s="153"/>
      <c r="CM23" s="153"/>
      <c r="CN23" s="153"/>
      <c r="CO23" s="153"/>
      <c r="CP23" s="153"/>
      <c r="CQ23" s="153"/>
      <c r="CR23" s="153"/>
      <c r="CS23" s="153"/>
      <c r="CT23" s="153"/>
      <c r="CU23" s="153"/>
      <c r="CV23" s="153"/>
    </row>
    <row r="24" spans="1:21" ht="8.25" customHeight="1">
      <c r="A24" s="140"/>
      <c r="B24" s="140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38" t="s">
        <v>166</v>
      </c>
      <c r="T24" s="138"/>
      <c r="U24" s="1"/>
    </row>
    <row r="25" spans="1:100" ht="14.25">
      <c r="A25" s="140"/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38"/>
      <c r="T25" s="138"/>
      <c r="U25" s="1"/>
      <c r="W25" s="142" t="s">
        <v>4</v>
      </c>
      <c r="X25" s="142"/>
      <c r="Y25" s="142"/>
      <c r="Z25" s="142"/>
      <c r="AA25" s="142"/>
      <c r="AB25" s="142"/>
      <c r="AC25" s="142"/>
      <c r="AD25" s="142"/>
      <c r="AE25" s="142"/>
      <c r="AF25" s="142"/>
      <c r="AG25" s="142"/>
      <c r="AH25" s="142"/>
      <c r="AI25" s="142"/>
      <c r="AJ25" s="142"/>
      <c r="AK25" s="142"/>
      <c r="AL25" s="142"/>
      <c r="AM25" s="142"/>
      <c r="AN25" s="142"/>
      <c r="AO25" s="142"/>
      <c r="AP25" s="142"/>
      <c r="AQ25" s="142"/>
      <c r="AR25" s="142"/>
      <c r="AS25" s="142"/>
      <c r="AT25" s="142"/>
      <c r="AU25" s="142"/>
      <c r="AV25" s="142"/>
      <c r="AW25" s="142"/>
      <c r="AY25" s="154" t="s">
        <v>21</v>
      </c>
      <c r="AZ25" s="146"/>
      <c r="BA25" s="146"/>
      <c r="BB25" s="146"/>
      <c r="BC25" s="146"/>
      <c r="BD25" s="146"/>
      <c r="BE25" s="146"/>
      <c r="BF25" s="146"/>
      <c r="BG25" s="146"/>
      <c r="BH25" s="146"/>
      <c r="BI25" s="146"/>
      <c r="BJ25" s="146"/>
      <c r="BK25" s="146"/>
      <c r="BL25" s="146"/>
      <c r="BM25" s="146"/>
      <c r="BN25" s="146"/>
      <c r="BO25" s="146"/>
      <c r="BP25" s="146"/>
      <c r="BQ25" s="146"/>
      <c r="BR25" s="146"/>
      <c r="BS25" s="146"/>
      <c r="BT25" s="146"/>
      <c r="BU25" s="146"/>
      <c r="BV25" s="146"/>
      <c r="BW25" s="146"/>
      <c r="BX25" s="147"/>
      <c r="BZ25" s="148" t="s">
        <v>5</v>
      </c>
      <c r="CA25" s="148"/>
      <c r="CB25" s="148"/>
      <c r="CC25" s="148"/>
      <c r="CE25" s="155" t="s">
        <v>140</v>
      </c>
      <c r="CF25" s="156"/>
      <c r="CG25" s="156"/>
      <c r="CH25" s="156"/>
      <c r="CI25" s="156"/>
      <c r="CJ25" s="156"/>
      <c r="CK25" s="156"/>
      <c r="CL25" s="156"/>
      <c r="CM25" s="156"/>
      <c r="CN25" s="156"/>
      <c r="CO25" s="156"/>
      <c r="CP25" s="156"/>
      <c r="CQ25" s="156"/>
      <c r="CR25" s="156"/>
      <c r="CS25" s="156"/>
      <c r="CT25" s="156"/>
      <c r="CU25" s="156"/>
      <c r="CV25" s="157"/>
    </row>
    <row r="26" spans="1:100" ht="14.25">
      <c r="A26" s="140"/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38"/>
      <c r="T26" s="138"/>
      <c r="U26" s="1"/>
      <c r="W26" s="144" t="s">
        <v>7</v>
      </c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144"/>
      <c r="AV26" s="144"/>
      <c r="AW26" s="144"/>
      <c r="AY26" s="145" t="s">
        <v>16</v>
      </c>
      <c r="AZ26" s="146"/>
      <c r="BA26" s="146"/>
      <c r="BB26" s="146"/>
      <c r="BC26" s="146"/>
      <c r="BD26" s="146"/>
      <c r="BE26" s="146"/>
      <c r="BF26" s="146"/>
      <c r="BG26" s="146"/>
      <c r="BH26" s="146"/>
      <c r="BI26" s="146"/>
      <c r="BJ26" s="146"/>
      <c r="BK26" s="146"/>
      <c r="BL26" s="146"/>
      <c r="BM26" s="146"/>
      <c r="BN26" s="146"/>
      <c r="BO26" s="146"/>
      <c r="BP26" s="146"/>
      <c r="BQ26" s="146"/>
      <c r="BR26" s="146"/>
      <c r="BS26" s="146"/>
      <c r="BT26" s="146"/>
      <c r="BU26" s="146"/>
      <c r="BV26" s="146"/>
      <c r="BW26" s="146"/>
      <c r="BX26" s="147"/>
      <c r="BZ26" s="148" t="s">
        <v>6</v>
      </c>
      <c r="CA26" s="148"/>
      <c r="CB26" s="148"/>
      <c r="CC26" s="148"/>
      <c r="CE26" s="158" t="s">
        <v>15</v>
      </c>
      <c r="CF26" s="156"/>
      <c r="CG26" s="156"/>
      <c r="CH26" s="156"/>
      <c r="CI26" s="156"/>
      <c r="CJ26" s="156"/>
      <c r="CK26" s="156"/>
      <c r="CL26" s="156"/>
      <c r="CM26" s="156"/>
      <c r="CN26" s="156"/>
      <c r="CO26" s="156"/>
      <c r="CP26" s="156"/>
      <c r="CQ26" s="156"/>
      <c r="CR26" s="156"/>
      <c r="CS26" s="156"/>
      <c r="CT26" s="156"/>
      <c r="CU26" s="156"/>
      <c r="CV26" s="157"/>
    </row>
    <row r="27" spans="1:100" ht="14.25">
      <c r="A27" s="140"/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38"/>
      <c r="T27" s="138"/>
      <c r="U27" s="1"/>
      <c r="W27" s="142" t="s">
        <v>8</v>
      </c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J27" s="142"/>
      <c r="AK27" s="142"/>
      <c r="AL27" s="142"/>
      <c r="AM27" s="142"/>
      <c r="AN27" s="142"/>
      <c r="AP27" s="143" t="str">
        <f>AP7</f>
        <v>Государева Людмила Николаевна</v>
      </c>
      <c r="AQ27" s="143"/>
      <c r="AR27" s="143"/>
      <c r="AS27" s="143"/>
      <c r="AT27" s="143"/>
      <c r="AU27" s="143"/>
      <c r="AV27" s="143"/>
      <c r="AW27" s="143"/>
      <c r="AX27" s="143"/>
      <c r="AY27" s="143"/>
      <c r="AZ27" s="143"/>
      <c r="BA27" s="143"/>
      <c r="BB27" s="143"/>
      <c r="BC27" s="143"/>
      <c r="BD27" s="143"/>
      <c r="BE27" s="143"/>
      <c r="BF27" s="143"/>
      <c r="BG27" s="143"/>
      <c r="BH27" s="143"/>
      <c r="BI27" s="143"/>
      <c r="BJ27" s="143"/>
      <c r="BK27" s="143"/>
      <c r="BL27" s="143"/>
      <c r="BM27" s="143"/>
      <c r="BN27" s="143"/>
      <c r="BO27" s="143"/>
      <c r="BP27" s="143"/>
      <c r="BQ27" s="143"/>
      <c r="BR27" s="143"/>
      <c r="BS27" s="143"/>
      <c r="BT27" s="143"/>
      <c r="BU27" s="143"/>
      <c r="BV27" s="143"/>
      <c r="BW27" s="143"/>
      <c r="BX27" s="143"/>
      <c r="BY27" s="143"/>
      <c r="BZ27" s="143"/>
      <c r="CA27" s="143"/>
      <c r="CB27" s="143"/>
      <c r="CC27" s="143"/>
      <c r="CD27" s="143"/>
      <c r="CE27" s="143"/>
      <c r="CF27" s="143"/>
      <c r="CG27" s="143"/>
      <c r="CH27" s="143"/>
      <c r="CI27" s="143"/>
      <c r="CJ27" s="143"/>
      <c r="CK27" s="143"/>
      <c r="CL27" s="143"/>
      <c r="CM27" s="143"/>
      <c r="CN27" s="143"/>
      <c r="CO27" s="143"/>
      <c r="CP27" s="143"/>
      <c r="CQ27" s="143"/>
      <c r="CR27" s="143"/>
      <c r="CS27" s="143"/>
      <c r="CT27" s="143"/>
      <c r="CU27" s="143"/>
      <c r="CV27" s="143"/>
    </row>
    <row r="28" spans="1:100" ht="14.25">
      <c r="A28" s="140"/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38"/>
      <c r="T28" s="138"/>
      <c r="U28" s="1"/>
      <c r="W28" s="137" t="s">
        <v>9</v>
      </c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P28" s="123" t="str">
        <f>AP8</f>
        <v>ст. Павловская, ул. Первомайская, 28, кв. 3</v>
      </c>
      <c r="AQ28" s="123"/>
      <c r="AR28" s="123"/>
      <c r="AS28" s="123"/>
      <c r="AT28" s="123"/>
      <c r="AU28" s="123"/>
      <c r="AV28" s="123"/>
      <c r="AW28" s="123"/>
      <c r="AX28" s="123"/>
      <c r="AY28" s="123"/>
      <c r="AZ28" s="123"/>
      <c r="BA28" s="123"/>
      <c r="BB28" s="123"/>
      <c r="BC28" s="123"/>
      <c r="BD28" s="123"/>
      <c r="BE28" s="123"/>
      <c r="BF28" s="123"/>
      <c r="BG28" s="123"/>
      <c r="BH28" s="123"/>
      <c r="BI28" s="123"/>
      <c r="BJ28" s="123"/>
      <c r="BK28" s="123"/>
      <c r="BL28" s="123"/>
      <c r="BM28" s="123"/>
      <c r="BN28" s="123"/>
      <c r="BO28" s="123"/>
      <c r="BP28" s="123"/>
      <c r="BQ28" s="123"/>
      <c r="BR28" s="123"/>
      <c r="BS28" s="123"/>
      <c r="BT28" s="123"/>
      <c r="BU28" s="123"/>
      <c r="BV28" s="123"/>
      <c r="BW28" s="123"/>
      <c r="BX28" s="123"/>
      <c r="BY28" s="123"/>
      <c r="BZ28" s="123"/>
      <c r="CA28" s="123"/>
      <c r="CB28" s="123"/>
      <c r="CC28" s="123"/>
      <c r="CD28" s="123"/>
      <c r="CE28" s="123"/>
      <c r="CF28" s="123"/>
      <c r="CG28" s="123"/>
      <c r="CH28" s="123"/>
      <c r="CI28" s="123"/>
      <c r="CJ28" s="123"/>
      <c r="CK28" s="161" t="s">
        <v>25</v>
      </c>
      <c r="CL28" s="161"/>
      <c r="CM28" s="161"/>
      <c r="CN28" s="161"/>
      <c r="CO28" s="161"/>
      <c r="CP28" s="123" t="str">
        <f>CP8</f>
        <v>5-77-30</v>
      </c>
      <c r="CQ28" s="123"/>
      <c r="CR28" s="123"/>
      <c r="CS28" s="123"/>
      <c r="CT28" s="123"/>
      <c r="CU28" s="123"/>
      <c r="CV28" s="123"/>
    </row>
    <row r="29" spans="1:100" ht="14.25">
      <c r="A29" s="140"/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38"/>
      <c r="T29" s="138"/>
      <c r="U29" s="1"/>
      <c r="W29" s="150" t="s">
        <v>183</v>
      </c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51"/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51"/>
      <c r="AW29" s="151"/>
      <c r="AX29" s="151"/>
      <c r="AY29" s="151"/>
      <c r="AZ29" s="151"/>
      <c r="BA29" s="151"/>
      <c r="BB29" s="151"/>
      <c r="BC29" s="151"/>
      <c r="BD29" s="151"/>
      <c r="BE29" s="151"/>
      <c r="BF29" s="151"/>
      <c r="BG29" s="151"/>
      <c r="BH29" s="151"/>
      <c r="BI29" s="151"/>
      <c r="BJ29" s="151"/>
      <c r="BK29" s="151"/>
      <c r="BL29" s="151"/>
      <c r="BM29" s="151"/>
      <c r="BN29" s="151"/>
      <c r="BO29" s="151"/>
      <c r="BP29" s="151"/>
      <c r="BQ29" s="151"/>
      <c r="BR29" s="151"/>
      <c r="BS29" s="151"/>
      <c r="BT29" s="151"/>
      <c r="BU29" s="151"/>
      <c r="BV29" s="151"/>
      <c r="BW29" s="151"/>
      <c r="BX29" s="151"/>
      <c r="BY29" s="151"/>
      <c r="BZ29" s="151"/>
      <c r="CA29" s="151"/>
      <c r="CB29" s="151"/>
      <c r="CC29" s="151"/>
      <c r="CD29" s="151"/>
      <c r="CE29" s="151"/>
      <c r="CF29" s="151"/>
      <c r="CG29" s="151"/>
      <c r="CH29" s="151"/>
      <c r="CI29" s="151"/>
      <c r="CJ29" s="151"/>
      <c r="CK29" s="151"/>
      <c r="CL29" s="151"/>
      <c r="CM29" s="151"/>
      <c r="CN29" s="152" t="s">
        <v>13</v>
      </c>
      <c r="CO29" s="152"/>
      <c r="CP29" s="152"/>
      <c r="CQ29" s="152"/>
      <c r="CR29" s="152"/>
      <c r="CS29" s="152"/>
      <c r="CT29" s="152"/>
      <c r="CU29" s="152"/>
      <c r="CV29" s="152"/>
    </row>
    <row r="30" spans="1:131" ht="14.25">
      <c r="A30" s="140"/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38"/>
      <c r="T30" s="138"/>
      <c r="U30" s="1"/>
      <c r="W30" s="149" t="s">
        <v>10</v>
      </c>
      <c r="X30" s="137"/>
      <c r="Y30" s="137"/>
      <c r="Z30" s="137"/>
      <c r="AA30" s="137">
        <f>AA10</f>
        <v>2803</v>
      </c>
      <c r="AB30" s="137"/>
      <c r="AC30" s="137"/>
      <c r="AD30" s="137"/>
      <c r="AE30" s="137"/>
      <c r="AF30" s="137"/>
      <c r="AG30" s="137"/>
      <c r="AH30" s="14"/>
      <c r="AI30" s="137" t="s">
        <v>11</v>
      </c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0"/>
      <c r="BH30" s="136">
        <f>BH10</f>
        <v>35.2</v>
      </c>
      <c r="BI30" s="136"/>
      <c r="BJ30" s="136"/>
      <c r="BK30" s="136"/>
      <c r="BL30" s="136"/>
      <c r="BM30" s="136"/>
      <c r="BN30" s="136"/>
      <c r="BO30" s="136"/>
      <c r="BP30" s="139" t="s">
        <v>12</v>
      </c>
      <c r="BQ30" s="139"/>
      <c r="BR30" s="139"/>
      <c r="BS30" s="139"/>
      <c r="BT30" s="139"/>
      <c r="BU30" s="139"/>
      <c r="BV30" s="125">
        <f>BV10</f>
        <v>10.84</v>
      </c>
      <c r="BW30" s="125"/>
      <c r="BX30" s="125"/>
      <c r="BY30" s="125"/>
      <c r="BZ30" s="125"/>
      <c r="CA30" s="125"/>
      <c r="CB30" s="125"/>
      <c r="CC30" s="15"/>
      <c r="CD30" s="136">
        <f>CD10</f>
        <v>381.56800000000004</v>
      </c>
      <c r="CE30" s="136"/>
      <c r="CF30" s="136"/>
      <c r="CG30" s="136"/>
      <c r="CH30" s="136"/>
      <c r="CI30" s="136"/>
      <c r="CJ30" s="136"/>
      <c r="CK30" s="136"/>
      <c r="CL30" s="136"/>
      <c r="CM30" s="15"/>
      <c r="CN30" s="126">
        <f>SUM(CD30:CL36)</f>
        <v>1789.054</v>
      </c>
      <c r="CO30" s="127"/>
      <c r="CP30" s="127"/>
      <c r="CQ30" s="127"/>
      <c r="CR30" s="127"/>
      <c r="CS30" s="127"/>
      <c r="CT30" s="127"/>
      <c r="CU30" s="127"/>
      <c r="CV30" s="128"/>
      <c r="CW30" t="s">
        <v>148</v>
      </c>
      <c r="CX30" t="s">
        <v>144</v>
      </c>
      <c r="DA30" t="s">
        <v>143</v>
      </c>
      <c r="DB30" t="s">
        <v>142</v>
      </c>
      <c r="DV30" t="s">
        <v>145</v>
      </c>
      <c r="DY30" t="s">
        <v>146</v>
      </c>
      <c r="EA30" t="s">
        <v>147</v>
      </c>
    </row>
    <row r="31" spans="1:100" ht="14.25">
      <c r="A31" s="140"/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38"/>
      <c r="T31" s="138"/>
      <c r="U31" s="1"/>
      <c r="W31" s="3" t="s">
        <v>173</v>
      </c>
      <c r="X31" s="4"/>
      <c r="Y31" s="4"/>
      <c r="Z31" s="4" t="s">
        <v>165</v>
      </c>
      <c r="AA31" s="4"/>
      <c r="AB31" s="4"/>
      <c r="AC31" s="4"/>
      <c r="AD31" s="4"/>
      <c r="AE31" s="4"/>
      <c r="AF31" s="4"/>
      <c r="AG31" s="15"/>
      <c r="AH31" s="14"/>
      <c r="AI31" s="137" t="s">
        <v>160</v>
      </c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4"/>
      <c r="BH31" s="163">
        <f>BH30</f>
        <v>35.2</v>
      </c>
      <c r="BI31" s="135"/>
      <c r="BJ31" s="135"/>
      <c r="BK31" s="135"/>
      <c r="BL31" s="135"/>
      <c r="BM31" s="135"/>
      <c r="BN31" s="135"/>
      <c r="BO31" s="135"/>
      <c r="BP31" s="162" t="s">
        <v>12</v>
      </c>
      <c r="BQ31" s="162"/>
      <c r="BR31" s="162"/>
      <c r="BS31" s="162"/>
      <c r="BT31" s="162"/>
      <c r="BU31" s="162"/>
      <c r="BV31" s="125">
        <f aca="true" t="shared" si="1" ref="BV31:BV36">BV11</f>
        <v>1.38</v>
      </c>
      <c r="BW31" s="125"/>
      <c r="BX31" s="125"/>
      <c r="BY31" s="125"/>
      <c r="BZ31" s="125"/>
      <c r="CA31" s="125"/>
      <c r="CB31" s="125"/>
      <c r="CC31" s="15"/>
      <c r="CD31" s="136">
        <f aca="true" t="shared" si="2" ref="CD31:CD36">CD11</f>
        <v>48.576</v>
      </c>
      <c r="CE31" s="136"/>
      <c r="CF31" s="136"/>
      <c r="CG31" s="136"/>
      <c r="CH31" s="136"/>
      <c r="CI31" s="136"/>
      <c r="CJ31" s="136"/>
      <c r="CK31" s="136"/>
      <c r="CL31" s="136"/>
      <c r="CM31" s="15"/>
      <c r="CN31" s="129"/>
      <c r="CO31" s="130"/>
      <c r="CP31" s="130"/>
      <c r="CQ31" s="130"/>
      <c r="CR31" s="130"/>
      <c r="CS31" s="130"/>
      <c r="CT31" s="130"/>
      <c r="CU31" s="130"/>
      <c r="CV31" s="131"/>
    </row>
    <row r="32" spans="1:100" ht="14.25">
      <c r="A32" s="140"/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38"/>
      <c r="T32" s="138"/>
      <c r="U32" s="1"/>
      <c r="W32" s="3"/>
      <c r="X32" s="4"/>
      <c r="Y32" s="4"/>
      <c r="Z32" s="4"/>
      <c r="AA32" s="4"/>
      <c r="AB32" s="4"/>
      <c r="AC32" s="4"/>
      <c r="AD32" s="4"/>
      <c r="AE32" s="4"/>
      <c r="AF32" s="4"/>
      <c r="AG32" s="15"/>
      <c r="AH32" s="14"/>
      <c r="AI32" s="137" t="s">
        <v>151</v>
      </c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4"/>
      <c r="BH32" s="136">
        <f>BH12</f>
        <v>35.2</v>
      </c>
      <c r="BI32" s="136"/>
      <c r="BJ32" s="136"/>
      <c r="BK32" s="136"/>
      <c r="BL32" s="136"/>
      <c r="BM32" s="136"/>
      <c r="BN32" s="136"/>
      <c r="BO32" s="136"/>
      <c r="BP32" s="139" t="s">
        <v>12</v>
      </c>
      <c r="BQ32" s="139"/>
      <c r="BR32" s="139"/>
      <c r="BS32" s="139"/>
      <c r="BT32" s="139"/>
      <c r="BU32" s="139"/>
      <c r="BV32" s="125">
        <f t="shared" si="1"/>
        <v>0</v>
      </c>
      <c r="BW32" s="125"/>
      <c r="BX32" s="125"/>
      <c r="BY32" s="125"/>
      <c r="BZ32" s="125"/>
      <c r="CA32" s="125"/>
      <c r="CB32" s="125"/>
      <c r="CC32" s="15"/>
      <c r="CD32" s="136">
        <f t="shared" si="2"/>
        <v>0</v>
      </c>
      <c r="CE32" s="136"/>
      <c r="CF32" s="136"/>
      <c r="CG32" s="136"/>
      <c r="CH32" s="136"/>
      <c r="CI32" s="136"/>
      <c r="CJ32" s="136"/>
      <c r="CK32" s="136"/>
      <c r="CL32" s="136"/>
      <c r="CM32" s="15"/>
      <c r="CN32" s="129"/>
      <c r="CO32" s="130"/>
      <c r="CP32" s="130"/>
      <c r="CQ32" s="130"/>
      <c r="CR32" s="130"/>
      <c r="CS32" s="130"/>
      <c r="CT32" s="130"/>
      <c r="CU32" s="130"/>
      <c r="CV32" s="131"/>
    </row>
    <row r="33" spans="1:100" ht="14.25">
      <c r="A33" s="140"/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38"/>
      <c r="T33" s="138"/>
      <c r="U33" s="1"/>
      <c r="W33" s="3" t="s">
        <v>180</v>
      </c>
      <c r="X33" s="4"/>
      <c r="Y33" s="4"/>
      <c r="Z33" s="4"/>
      <c r="AA33" s="4"/>
      <c r="AB33" s="4"/>
      <c r="AC33" s="4"/>
      <c r="AD33" s="4"/>
      <c r="AE33" s="4"/>
      <c r="AF33" s="4"/>
      <c r="AG33" s="15"/>
      <c r="AH33" s="14"/>
      <c r="AI33" s="137" t="s">
        <v>162</v>
      </c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4"/>
      <c r="BH33" s="135">
        <f>BH13</f>
        <v>2</v>
      </c>
      <c r="BI33" s="135"/>
      <c r="BJ33" s="135"/>
      <c r="BK33" s="135"/>
      <c r="BL33" s="135"/>
      <c r="BM33" s="135"/>
      <c r="BN33" s="135"/>
      <c r="BO33" s="135"/>
      <c r="BP33" s="137" t="s">
        <v>14</v>
      </c>
      <c r="BQ33" s="137"/>
      <c r="BR33" s="137"/>
      <c r="BS33" s="137"/>
      <c r="BT33" s="137"/>
      <c r="BU33" s="137"/>
      <c r="BV33" s="125">
        <f t="shared" si="1"/>
        <v>356.85</v>
      </c>
      <c r="BW33" s="125"/>
      <c r="BX33" s="125"/>
      <c r="BY33" s="125"/>
      <c r="BZ33" s="125"/>
      <c r="CA33" s="125"/>
      <c r="CB33" s="125"/>
      <c r="CC33" s="15"/>
      <c r="CD33" s="136">
        <f t="shared" si="2"/>
        <v>713.7</v>
      </c>
      <c r="CE33" s="136"/>
      <c r="CF33" s="136"/>
      <c r="CG33" s="136"/>
      <c r="CH33" s="136"/>
      <c r="CI33" s="136"/>
      <c r="CJ33" s="136"/>
      <c r="CK33" s="136"/>
      <c r="CL33" s="136"/>
      <c r="CM33" s="15"/>
      <c r="CN33" s="129"/>
      <c r="CO33" s="130"/>
      <c r="CP33" s="130"/>
      <c r="CQ33" s="130"/>
      <c r="CR33" s="130"/>
      <c r="CS33" s="130"/>
      <c r="CT33" s="130"/>
      <c r="CU33" s="130"/>
      <c r="CV33" s="131"/>
    </row>
    <row r="34" spans="1:100" ht="14.25">
      <c r="A34" s="140"/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38"/>
      <c r="T34" s="138"/>
      <c r="U34" s="1"/>
      <c r="W34" s="21" t="s">
        <v>181</v>
      </c>
      <c r="X34" s="4"/>
      <c r="Y34" s="4"/>
      <c r="Z34" s="4"/>
      <c r="AA34" s="4"/>
      <c r="AB34" s="4"/>
      <c r="AC34" s="4"/>
      <c r="AD34" s="4"/>
      <c r="AE34" s="4"/>
      <c r="AF34" s="4"/>
      <c r="AG34" s="15"/>
      <c r="AH34" s="14"/>
      <c r="AI34" s="137" t="s">
        <v>154</v>
      </c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4"/>
      <c r="BH34" s="135">
        <f>BH14</f>
        <v>8</v>
      </c>
      <c r="BI34" s="135"/>
      <c r="BJ34" s="135"/>
      <c r="BK34" s="135"/>
      <c r="BL34" s="135"/>
      <c r="BM34" s="135"/>
      <c r="BN34" s="135"/>
      <c r="BO34" s="135"/>
      <c r="BP34" s="137" t="s">
        <v>14</v>
      </c>
      <c r="BQ34" s="137"/>
      <c r="BR34" s="137"/>
      <c r="BS34" s="137"/>
      <c r="BT34" s="137"/>
      <c r="BU34" s="137"/>
      <c r="BV34" s="125">
        <f t="shared" si="1"/>
        <v>23.93</v>
      </c>
      <c r="BW34" s="125"/>
      <c r="BX34" s="125"/>
      <c r="BY34" s="125"/>
      <c r="BZ34" s="125"/>
      <c r="CA34" s="125"/>
      <c r="CB34" s="125"/>
      <c r="CC34" s="15"/>
      <c r="CD34" s="136">
        <f t="shared" si="2"/>
        <v>191.44</v>
      </c>
      <c r="CE34" s="136"/>
      <c r="CF34" s="136"/>
      <c r="CG34" s="136"/>
      <c r="CH34" s="136"/>
      <c r="CI34" s="136"/>
      <c r="CJ34" s="136"/>
      <c r="CK34" s="136"/>
      <c r="CL34" s="136"/>
      <c r="CM34" s="15"/>
      <c r="CN34" s="129"/>
      <c r="CO34" s="130"/>
      <c r="CP34" s="130"/>
      <c r="CQ34" s="130"/>
      <c r="CR34" s="130"/>
      <c r="CS34" s="130"/>
      <c r="CT34" s="130"/>
      <c r="CU34" s="130"/>
      <c r="CV34" s="131"/>
    </row>
    <row r="35" spans="1:100" s="24" customFormat="1" ht="14.25">
      <c r="A35" s="140"/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38"/>
      <c r="T35" s="138"/>
      <c r="U35" s="1"/>
      <c r="W35" s="21"/>
      <c r="X35" s="4"/>
      <c r="Y35" s="4"/>
      <c r="Z35" s="4"/>
      <c r="AA35" s="4"/>
      <c r="AB35" s="4"/>
      <c r="AC35" s="4"/>
      <c r="AD35" s="4"/>
      <c r="AE35" s="4"/>
      <c r="AF35" s="4"/>
      <c r="AG35" s="23"/>
      <c r="AH35" s="22"/>
      <c r="AI35" s="166" t="s">
        <v>167</v>
      </c>
      <c r="AJ35" s="166"/>
      <c r="AK35" s="166"/>
      <c r="AL35" s="166"/>
      <c r="AM35" s="166"/>
      <c r="AN35" s="166"/>
      <c r="AO35" s="166"/>
      <c r="AP35" s="166"/>
      <c r="AQ35" s="166"/>
      <c r="AR35" s="166"/>
      <c r="AS35" s="166"/>
      <c r="AT35" s="166"/>
      <c r="AU35" s="166"/>
      <c r="AV35" s="166"/>
      <c r="AW35" s="166"/>
      <c r="AX35" s="166"/>
      <c r="AY35" s="166"/>
      <c r="AZ35" s="166"/>
      <c r="BA35" s="166"/>
      <c r="BB35" s="166"/>
      <c r="BC35" s="166"/>
      <c r="BD35" s="166"/>
      <c r="BE35" s="166"/>
      <c r="BF35" s="166"/>
      <c r="BG35" s="4"/>
      <c r="BH35" s="135">
        <f>BH15</f>
        <v>14.5</v>
      </c>
      <c r="BI35" s="135"/>
      <c r="BJ35" s="135"/>
      <c r="BK35" s="135"/>
      <c r="BL35" s="135"/>
      <c r="BM35" s="135"/>
      <c r="BN35" s="135"/>
      <c r="BO35" s="135"/>
      <c r="BP35" s="166" t="s">
        <v>161</v>
      </c>
      <c r="BQ35" s="166"/>
      <c r="BR35" s="166"/>
      <c r="BS35" s="166"/>
      <c r="BT35" s="166"/>
      <c r="BU35" s="166"/>
      <c r="BV35" s="125">
        <f>BV15</f>
        <v>2.26</v>
      </c>
      <c r="BW35" s="125"/>
      <c r="BX35" s="125"/>
      <c r="BY35" s="125"/>
      <c r="BZ35" s="125"/>
      <c r="CA35" s="125"/>
      <c r="CB35" s="125"/>
      <c r="CC35" s="23"/>
      <c r="CD35" s="136">
        <f t="shared" si="2"/>
        <v>32.769999999999996</v>
      </c>
      <c r="CE35" s="136"/>
      <c r="CF35" s="136"/>
      <c r="CG35" s="136"/>
      <c r="CH35" s="136"/>
      <c r="CI35" s="136"/>
      <c r="CJ35" s="136"/>
      <c r="CK35" s="136"/>
      <c r="CL35" s="136"/>
      <c r="CM35" s="25"/>
      <c r="CN35" s="129"/>
      <c r="CO35" s="130"/>
      <c r="CP35" s="130"/>
      <c r="CQ35" s="130"/>
      <c r="CR35" s="130"/>
      <c r="CS35" s="130"/>
      <c r="CT35" s="130"/>
      <c r="CU35" s="130"/>
      <c r="CV35" s="131"/>
    </row>
    <row r="36" spans="1:100" ht="14.25">
      <c r="A36" s="140"/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38"/>
      <c r="T36" s="138"/>
      <c r="U36" s="1"/>
      <c r="W36" s="5" t="s">
        <v>163</v>
      </c>
      <c r="X36" s="6"/>
      <c r="Y36" s="6"/>
      <c r="Z36" s="6"/>
      <c r="AA36" s="6"/>
      <c r="AB36" s="6"/>
      <c r="AC36" s="6"/>
      <c r="AD36" s="6"/>
      <c r="AE36" s="6"/>
      <c r="AF36" s="6"/>
      <c r="AG36" s="13"/>
      <c r="AH36" s="12"/>
      <c r="AI36" s="143" t="s">
        <v>171</v>
      </c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  <c r="AT36" s="143"/>
      <c r="AU36" s="143"/>
      <c r="AV36" s="143"/>
      <c r="AW36" s="143"/>
      <c r="AX36" s="143"/>
      <c r="AY36" s="143"/>
      <c r="AZ36" s="143"/>
      <c r="BA36" s="143"/>
      <c r="BB36" s="143"/>
      <c r="BC36" s="143"/>
      <c r="BD36" s="143"/>
      <c r="BE36" s="143"/>
      <c r="BF36" s="143"/>
      <c r="BG36" s="6"/>
      <c r="BH36" s="164">
        <f>BH16</f>
        <v>10</v>
      </c>
      <c r="BI36" s="165"/>
      <c r="BJ36" s="165"/>
      <c r="BK36" s="165"/>
      <c r="BL36" s="165"/>
      <c r="BM36" s="165"/>
      <c r="BN36" s="165"/>
      <c r="BO36" s="165"/>
      <c r="BP36" s="143" t="s">
        <v>14</v>
      </c>
      <c r="BQ36" s="143"/>
      <c r="BR36" s="143"/>
      <c r="BS36" s="143"/>
      <c r="BT36" s="143"/>
      <c r="BU36" s="143"/>
      <c r="BV36" s="167">
        <f t="shared" si="1"/>
        <v>42.1</v>
      </c>
      <c r="BW36" s="167"/>
      <c r="BX36" s="167"/>
      <c r="BY36" s="167"/>
      <c r="BZ36" s="167"/>
      <c r="CA36" s="167"/>
      <c r="CB36" s="167"/>
      <c r="CC36" s="13"/>
      <c r="CD36" s="124">
        <f t="shared" si="2"/>
        <v>421</v>
      </c>
      <c r="CE36" s="124"/>
      <c r="CF36" s="124"/>
      <c r="CG36" s="124"/>
      <c r="CH36" s="124"/>
      <c r="CI36" s="124"/>
      <c r="CJ36" s="124"/>
      <c r="CK36" s="124"/>
      <c r="CL36" s="124"/>
      <c r="CM36" s="13"/>
      <c r="CN36" s="132"/>
      <c r="CO36" s="133"/>
      <c r="CP36" s="133"/>
      <c r="CQ36" s="133"/>
      <c r="CR36" s="133"/>
      <c r="CS36" s="133"/>
      <c r="CT36" s="133"/>
      <c r="CU36" s="133"/>
      <c r="CV36" s="134"/>
    </row>
    <row r="37" spans="1:78" ht="14.25">
      <c r="A37" s="140"/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38"/>
      <c r="T37" s="138"/>
      <c r="U37" s="1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</row>
    <row r="38" spans="21:89" ht="14.25">
      <c r="U38" s="1"/>
      <c r="W38" s="142" t="s">
        <v>17</v>
      </c>
      <c r="X38" s="142"/>
      <c r="Y38" s="142"/>
      <c r="Z38" s="142"/>
      <c r="AA38" s="142"/>
      <c r="AB38" s="142"/>
      <c r="AC38" s="142"/>
      <c r="AD38" s="142"/>
      <c r="AE38" s="142"/>
      <c r="AF38" s="142"/>
      <c r="AG38" s="142"/>
      <c r="AH38" s="142"/>
      <c r="AI38" s="142"/>
      <c r="AJ38" s="142"/>
      <c r="AK38" s="142"/>
      <c r="AL38" s="142"/>
      <c r="AM38" s="142"/>
      <c r="AN38" s="142"/>
      <c r="AO38" s="142"/>
      <c r="AP38" s="142"/>
      <c r="AQ38" s="142"/>
      <c r="AR38" s="142"/>
      <c r="AS38" s="142"/>
      <c r="AX38" s="165"/>
      <c r="AY38" s="165"/>
      <c r="AZ38" s="165"/>
      <c r="BA38" s="165"/>
      <c r="BB38" s="165"/>
      <c r="BC38" s="165"/>
      <c r="BD38" s="165"/>
      <c r="BE38" s="165"/>
      <c r="BF38" s="165"/>
      <c r="BG38" s="165"/>
      <c r="BH38" s="165"/>
      <c r="BI38" s="165"/>
      <c r="BJ38" s="165"/>
      <c r="BK38" s="165"/>
      <c r="BL38" s="165"/>
      <c r="BM38" s="165"/>
      <c r="BP38" s="142" t="s">
        <v>18</v>
      </c>
      <c r="BQ38" s="142"/>
      <c r="BR38" s="142"/>
      <c r="BS38" s="142"/>
      <c r="BT38" s="142"/>
      <c r="BU38" s="142"/>
      <c r="BV38" s="165"/>
      <c r="BW38" s="165"/>
      <c r="BX38" s="165"/>
      <c r="BY38" s="165"/>
      <c r="BZ38" s="165"/>
      <c r="CA38" s="165"/>
      <c r="CB38" s="165"/>
      <c r="CC38" s="165"/>
      <c r="CD38" s="165"/>
      <c r="CE38" s="165"/>
      <c r="CF38" s="165"/>
      <c r="CG38" s="165"/>
      <c r="CH38" s="165"/>
      <c r="CI38" s="165"/>
      <c r="CJ38" s="165"/>
      <c r="CK38" s="165"/>
    </row>
    <row r="39" spans="1:102" ht="12" customHeight="1" thickBo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8"/>
    </row>
    <row r="40" ht="11.25" customHeight="1">
      <c r="CZ40">
        <v>8</v>
      </c>
    </row>
    <row r="41" spans="1:100" ht="12" customHeight="1">
      <c r="A41" s="140" t="s">
        <v>0</v>
      </c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1"/>
      <c r="T41" s="141"/>
      <c r="U41" s="1"/>
      <c r="CJ41" s="159" t="s">
        <v>19</v>
      </c>
      <c r="CK41" s="159"/>
      <c r="CL41" s="159"/>
      <c r="CM41" s="159"/>
      <c r="CN41" s="159"/>
      <c r="CO41" s="159"/>
      <c r="CP41" s="159"/>
      <c r="CQ41" s="159"/>
      <c r="CR41" s="159"/>
      <c r="CS41" s="159"/>
      <c r="CT41" s="159"/>
      <c r="CU41" s="159"/>
      <c r="CV41" s="159"/>
    </row>
    <row r="42" spans="1:100" ht="14.25">
      <c r="A42" s="140"/>
      <c r="B42" s="140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1"/>
      <c r="T42" s="141"/>
      <c r="U42" s="1"/>
      <c r="W42" s="142" t="s">
        <v>2</v>
      </c>
      <c r="X42" s="142"/>
      <c r="Y42" s="142"/>
      <c r="Z42" s="142"/>
      <c r="AA42" s="142"/>
      <c r="AB42" s="142"/>
      <c r="AC42" s="142"/>
      <c r="AD42" s="142"/>
      <c r="AE42" s="142"/>
      <c r="AF42" s="142"/>
      <c r="AG42" s="142"/>
      <c r="AH42" s="142"/>
      <c r="AI42" s="142"/>
      <c r="AJ42" s="142"/>
      <c r="AK42" s="142"/>
      <c r="AL42" s="142"/>
      <c r="AM42" s="142"/>
      <c r="AN42" s="142"/>
      <c r="AO42" s="142"/>
      <c r="AP42" s="142"/>
      <c r="AQ42" s="142"/>
      <c r="AR42" s="142"/>
      <c r="AS42" s="142"/>
      <c r="AT42" s="142"/>
      <c r="AU42" s="142"/>
      <c r="AV42" s="142"/>
      <c r="AW42" s="142"/>
      <c r="AX42" s="142"/>
      <c r="AY42" s="10"/>
      <c r="AZ42" s="160" t="s">
        <v>172</v>
      </c>
      <c r="BA42" s="160"/>
      <c r="BB42" s="160"/>
      <c r="BC42" s="160"/>
      <c r="BD42" s="160"/>
      <c r="BE42" s="160"/>
      <c r="BF42" s="160"/>
      <c r="BG42" s="160"/>
      <c r="BH42" s="160"/>
      <c r="BI42" s="160"/>
      <c r="BJ42" s="160"/>
      <c r="BK42" s="160"/>
      <c r="BL42" s="160"/>
      <c r="BM42" s="160"/>
      <c r="BN42" s="160"/>
      <c r="BO42" s="160"/>
      <c r="BP42" s="160"/>
      <c r="BQ42" s="160"/>
      <c r="BR42" s="160"/>
      <c r="BS42" s="160"/>
      <c r="BT42" s="160"/>
      <c r="BU42" s="160"/>
      <c r="BV42" s="160"/>
      <c r="BW42" s="160"/>
      <c r="BX42" s="160"/>
      <c r="BY42" s="160"/>
      <c r="BZ42" s="160"/>
      <c r="CA42" s="160"/>
      <c r="CB42" s="160"/>
      <c r="CC42" s="160"/>
      <c r="CD42" s="160"/>
      <c r="CE42" s="160"/>
      <c r="CF42" s="160"/>
      <c r="CG42" s="160"/>
      <c r="CH42" s="160"/>
      <c r="CI42" s="160"/>
      <c r="CJ42" s="160"/>
      <c r="CK42" s="160"/>
      <c r="CL42" s="160"/>
      <c r="CM42" s="160"/>
      <c r="CN42" s="160"/>
      <c r="CO42" s="160"/>
      <c r="CP42" s="160"/>
      <c r="CQ42" s="160"/>
      <c r="CR42" s="160"/>
      <c r="CS42" s="160"/>
      <c r="CT42" s="160"/>
      <c r="CU42" s="160"/>
      <c r="CV42" s="160"/>
    </row>
    <row r="43" spans="1:100" ht="14.25">
      <c r="A43" s="140"/>
      <c r="B43" s="140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1"/>
      <c r="T43" s="141"/>
      <c r="U43" s="1"/>
      <c r="W43" s="142" t="s">
        <v>3</v>
      </c>
      <c r="X43" s="142"/>
      <c r="Y43" s="142"/>
      <c r="Z43" s="142"/>
      <c r="AA43" s="142"/>
      <c r="AB43" s="142"/>
      <c r="AC43" s="142"/>
      <c r="AD43" s="142"/>
      <c r="AE43" s="142"/>
      <c r="AF43" s="142"/>
      <c r="AG43" s="142"/>
      <c r="AH43" s="142"/>
      <c r="AI43" s="142"/>
      <c r="AJ43" s="142"/>
      <c r="AK43" s="142"/>
      <c r="AL43" s="142"/>
      <c r="AM43" s="142"/>
      <c r="AN43" s="142"/>
      <c r="AO43" s="142"/>
      <c r="AP43" s="142"/>
      <c r="AQ43" s="142"/>
      <c r="AR43" s="142"/>
      <c r="AS43" s="142"/>
      <c r="AT43" s="142"/>
      <c r="AU43" s="142"/>
      <c r="AV43" s="142"/>
      <c r="AW43" s="142"/>
      <c r="AY43" s="153" t="s">
        <v>20</v>
      </c>
      <c r="AZ43" s="153"/>
      <c r="BA43" s="153"/>
      <c r="BB43" s="153"/>
      <c r="BC43" s="153"/>
      <c r="BD43" s="153"/>
      <c r="BE43" s="153"/>
      <c r="BF43" s="153"/>
      <c r="BG43" s="153"/>
      <c r="BH43" s="153"/>
      <c r="BI43" s="153"/>
      <c r="BJ43" s="153"/>
      <c r="BK43" s="153"/>
      <c r="BL43" s="153"/>
      <c r="BM43" s="153"/>
      <c r="BN43" s="153"/>
      <c r="BO43" s="153"/>
      <c r="BP43" s="153"/>
      <c r="BQ43" s="153"/>
      <c r="BR43" s="153"/>
      <c r="BS43" s="153"/>
      <c r="BT43" s="153"/>
      <c r="BU43" s="153"/>
      <c r="BV43" s="153"/>
      <c r="BW43" s="153"/>
      <c r="BX43" s="153"/>
      <c r="BY43" s="153"/>
      <c r="BZ43" s="153"/>
      <c r="CA43" s="153"/>
      <c r="CB43" s="153"/>
      <c r="CC43" s="153"/>
      <c r="CD43" s="153"/>
      <c r="CE43" s="153"/>
      <c r="CF43" s="153"/>
      <c r="CG43" s="153"/>
      <c r="CH43" s="153"/>
      <c r="CI43" s="153"/>
      <c r="CJ43" s="153"/>
      <c r="CK43" s="153"/>
      <c r="CL43" s="153"/>
      <c r="CM43" s="153"/>
      <c r="CN43" s="153"/>
      <c r="CO43" s="153"/>
      <c r="CP43" s="153"/>
      <c r="CQ43" s="153"/>
      <c r="CR43" s="153"/>
      <c r="CS43" s="153"/>
      <c r="CT43" s="153"/>
      <c r="CU43" s="153"/>
      <c r="CV43" s="153"/>
    </row>
    <row r="44" spans="1:21" ht="9" customHeight="1">
      <c r="A44" s="140"/>
      <c r="B44" s="140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38" t="s">
        <v>1</v>
      </c>
      <c r="T44" s="138"/>
      <c r="U44" s="1"/>
    </row>
    <row r="45" spans="1:120" ht="14.25">
      <c r="A45" s="140"/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38"/>
      <c r="T45" s="138"/>
      <c r="U45" s="1"/>
      <c r="W45" s="142" t="s">
        <v>4</v>
      </c>
      <c r="X45" s="142"/>
      <c r="Y45" s="142"/>
      <c r="Z45" s="142"/>
      <c r="AA45" s="142"/>
      <c r="AB45" s="142"/>
      <c r="AC45" s="142"/>
      <c r="AD45" s="142"/>
      <c r="AE45" s="142"/>
      <c r="AF45" s="142"/>
      <c r="AG45" s="142"/>
      <c r="AH45" s="142"/>
      <c r="AI45" s="142"/>
      <c r="AJ45" s="142"/>
      <c r="AK45" s="142"/>
      <c r="AL45" s="142"/>
      <c r="AM45" s="142"/>
      <c r="AN45" s="142"/>
      <c r="AO45" s="142"/>
      <c r="AP45" s="142"/>
      <c r="AQ45" s="142"/>
      <c r="AR45" s="142"/>
      <c r="AS45" s="142"/>
      <c r="AT45" s="142"/>
      <c r="AU45" s="142"/>
      <c r="AV45" s="142"/>
      <c r="AW45" s="142"/>
      <c r="AY45" s="154" t="s">
        <v>21</v>
      </c>
      <c r="AZ45" s="146"/>
      <c r="BA45" s="146"/>
      <c r="BB45" s="146"/>
      <c r="BC45" s="146"/>
      <c r="BD45" s="146"/>
      <c r="BE45" s="146"/>
      <c r="BF45" s="146"/>
      <c r="BG45" s="146"/>
      <c r="BH45" s="146"/>
      <c r="BI45" s="146"/>
      <c r="BJ45" s="146"/>
      <c r="BK45" s="146"/>
      <c r="BL45" s="146"/>
      <c r="BM45" s="146"/>
      <c r="BN45" s="146"/>
      <c r="BO45" s="146"/>
      <c r="BP45" s="146"/>
      <c r="BQ45" s="146"/>
      <c r="BR45" s="146"/>
      <c r="BS45" s="146"/>
      <c r="BT45" s="146"/>
      <c r="BU45" s="146"/>
      <c r="BV45" s="146"/>
      <c r="BW45" s="146"/>
      <c r="BX45" s="147"/>
      <c r="BZ45" s="148" t="s">
        <v>5</v>
      </c>
      <c r="CA45" s="148"/>
      <c r="CB45" s="148"/>
      <c r="CC45" s="148"/>
      <c r="CE45" s="155" t="s">
        <v>140</v>
      </c>
      <c r="CF45" s="156"/>
      <c r="CG45" s="156"/>
      <c r="CH45" s="156"/>
      <c r="CI45" s="156"/>
      <c r="CJ45" s="156"/>
      <c r="CK45" s="156"/>
      <c r="CL45" s="156"/>
      <c r="CM45" s="156"/>
      <c r="CN45" s="156"/>
      <c r="CO45" s="156"/>
      <c r="CP45" s="156"/>
      <c r="CQ45" s="156"/>
      <c r="CR45" s="156"/>
      <c r="CS45" s="156"/>
      <c r="CT45" s="156"/>
      <c r="CU45" s="156"/>
      <c r="CV45" s="157"/>
      <c r="DO45" s="8"/>
      <c r="DP45" s="8"/>
    </row>
    <row r="46" spans="1:100" ht="14.25">
      <c r="A46" s="140"/>
      <c r="B46" s="140"/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38"/>
      <c r="T46" s="138"/>
      <c r="U46" s="1"/>
      <c r="W46" s="144" t="s">
        <v>7</v>
      </c>
      <c r="X46" s="144"/>
      <c r="Y46" s="144"/>
      <c r="Z46" s="144"/>
      <c r="AA46" s="144"/>
      <c r="AB46" s="144"/>
      <c r="AC46" s="144"/>
      <c r="AD46" s="144"/>
      <c r="AE46" s="144"/>
      <c r="AF46" s="144"/>
      <c r="AG46" s="144"/>
      <c r="AH46" s="144"/>
      <c r="AI46" s="144"/>
      <c r="AJ46" s="144"/>
      <c r="AK46" s="144"/>
      <c r="AL46" s="144"/>
      <c r="AM46" s="144"/>
      <c r="AN46" s="144"/>
      <c r="AO46" s="144"/>
      <c r="AP46" s="144"/>
      <c r="AQ46" s="144"/>
      <c r="AR46" s="144"/>
      <c r="AS46" s="144"/>
      <c r="AT46" s="144"/>
      <c r="AU46" s="144"/>
      <c r="AV46" s="144"/>
      <c r="AW46" s="144"/>
      <c r="AY46" s="145" t="s">
        <v>16</v>
      </c>
      <c r="AZ46" s="146"/>
      <c r="BA46" s="146"/>
      <c r="BB46" s="146"/>
      <c r="BC46" s="146"/>
      <c r="BD46" s="146"/>
      <c r="BE46" s="146"/>
      <c r="BF46" s="146"/>
      <c r="BG46" s="146"/>
      <c r="BH46" s="146"/>
      <c r="BI46" s="146"/>
      <c r="BJ46" s="146"/>
      <c r="BK46" s="146"/>
      <c r="BL46" s="146"/>
      <c r="BM46" s="146"/>
      <c r="BN46" s="146"/>
      <c r="BO46" s="146"/>
      <c r="BP46" s="146"/>
      <c r="BQ46" s="146"/>
      <c r="BR46" s="146"/>
      <c r="BS46" s="146"/>
      <c r="BT46" s="146"/>
      <c r="BU46" s="146"/>
      <c r="BV46" s="146"/>
      <c r="BW46" s="146"/>
      <c r="BX46" s="147"/>
      <c r="BZ46" s="148" t="s">
        <v>6</v>
      </c>
      <c r="CA46" s="148"/>
      <c r="CB46" s="148"/>
      <c r="CC46" s="148"/>
      <c r="CE46" s="158" t="s">
        <v>15</v>
      </c>
      <c r="CF46" s="156"/>
      <c r="CG46" s="156"/>
      <c r="CH46" s="156"/>
      <c r="CI46" s="156"/>
      <c r="CJ46" s="156"/>
      <c r="CK46" s="156"/>
      <c r="CL46" s="156"/>
      <c r="CM46" s="156"/>
      <c r="CN46" s="156"/>
      <c r="CO46" s="156"/>
      <c r="CP46" s="156"/>
      <c r="CQ46" s="156"/>
      <c r="CR46" s="156"/>
      <c r="CS46" s="156"/>
      <c r="CT46" s="156"/>
      <c r="CU46" s="156"/>
      <c r="CV46" s="157"/>
    </row>
    <row r="47" spans="1:100" ht="14.25">
      <c r="A47" s="140"/>
      <c r="B47" s="140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38"/>
      <c r="T47" s="138"/>
      <c r="U47" s="1"/>
      <c r="W47" s="142" t="s">
        <v>8</v>
      </c>
      <c r="X47" s="142"/>
      <c r="Y47" s="142"/>
      <c r="Z47" s="142"/>
      <c r="AA47" s="142"/>
      <c r="AB47" s="142"/>
      <c r="AC47" s="142"/>
      <c r="AD47" s="142"/>
      <c r="AE47" s="142"/>
      <c r="AF47" s="142"/>
      <c r="AG47" s="142"/>
      <c r="AH47" s="142"/>
      <c r="AI47" s="142"/>
      <c r="AJ47" s="142"/>
      <c r="AK47" s="142"/>
      <c r="AL47" s="142"/>
      <c r="AM47" s="142"/>
      <c r="AN47" s="142"/>
      <c r="AP47" s="143" t="str">
        <f>INDEX(жильцы!A:A,CZ40)</f>
        <v>Гострый  Константин  Владимирович </v>
      </c>
      <c r="AQ47" s="143"/>
      <c r="AR47" s="143"/>
      <c r="AS47" s="143"/>
      <c r="AT47" s="143"/>
      <c r="AU47" s="143"/>
      <c r="AV47" s="143"/>
      <c r="AW47" s="143"/>
      <c r="AX47" s="143"/>
      <c r="AY47" s="143"/>
      <c r="AZ47" s="143"/>
      <c r="BA47" s="143"/>
      <c r="BB47" s="143"/>
      <c r="BC47" s="143"/>
      <c r="BD47" s="143"/>
      <c r="BE47" s="143"/>
      <c r="BF47" s="143"/>
      <c r="BG47" s="143"/>
      <c r="BH47" s="143"/>
      <c r="BI47" s="143"/>
      <c r="BJ47" s="143"/>
      <c r="BK47" s="143"/>
      <c r="BL47" s="143"/>
      <c r="BM47" s="143"/>
      <c r="BN47" s="143"/>
      <c r="BO47" s="143"/>
      <c r="BP47" s="143"/>
      <c r="BQ47" s="143"/>
      <c r="BR47" s="143"/>
      <c r="BS47" s="143"/>
      <c r="BT47" s="143"/>
      <c r="BU47" s="143"/>
      <c r="BV47" s="143"/>
      <c r="BW47" s="143"/>
      <c r="BX47" s="143"/>
      <c r="BY47" s="143"/>
      <c r="BZ47" s="143"/>
      <c r="CA47" s="143"/>
      <c r="CB47" s="143"/>
      <c r="CC47" s="143"/>
      <c r="CD47" s="143"/>
      <c r="CE47" s="143"/>
      <c r="CF47" s="143"/>
      <c r="CG47" s="143"/>
      <c r="CH47" s="143"/>
      <c r="CI47" s="143"/>
      <c r="CJ47" s="143"/>
      <c r="CK47" s="143"/>
      <c r="CL47" s="143"/>
      <c r="CM47" s="143"/>
      <c r="CN47" s="143"/>
      <c r="CO47" s="143"/>
      <c r="CP47" s="143"/>
      <c r="CQ47" s="143"/>
      <c r="CR47" s="143"/>
      <c r="CS47" s="143"/>
      <c r="CT47" s="143"/>
      <c r="CU47" s="143"/>
      <c r="CV47" s="143"/>
    </row>
    <row r="48" spans="1:100" ht="14.25">
      <c r="A48" s="140"/>
      <c r="B48" s="140"/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38"/>
      <c r="T48" s="138"/>
      <c r="U48" s="1"/>
      <c r="W48" s="137" t="s">
        <v>9</v>
      </c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P48" s="123" t="str">
        <f>INDEX(жильцы!B:B,CZ40)</f>
        <v>ст. Павловская, ул. Первомайская, 28, кв. 8</v>
      </c>
      <c r="AQ48" s="123"/>
      <c r="AR48" s="123"/>
      <c r="AS48" s="123"/>
      <c r="AT48" s="123"/>
      <c r="AU48" s="123"/>
      <c r="AV48" s="123"/>
      <c r="AW48" s="123"/>
      <c r="AX48" s="123"/>
      <c r="AY48" s="123"/>
      <c r="AZ48" s="123"/>
      <c r="BA48" s="123"/>
      <c r="BB48" s="123"/>
      <c r="BC48" s="123"/>
      <c r="BD48" s="123"/>
      <c r="BE48" s="123"/>
      <c r="BF48" s="123"/>
      <c r="BG48" s="123"/>
      <c r="BH48" s="123"/>
      <c r="BI48" s="123"/>
      <c r="BJ48" s="123"/>
      <c r="BK48" s="123"/>
      <c r="BL48" s="123"/>
      <c r="BM48" s="123"/>
      <c r="BN48" s="123"/>
      <c r="BO48" s="123"/>
      <c r="BP48" s="123"/>
      <c r="BQ48" s="123"/>
      <c r="BR48" s="123"/>
      <c r="BS48" s="123"/>
      <c r="BT48" s="123"/>
      <c r="BU48" s="123"/>
      <c r="BV48" s="123"/>
      <c r="BW48" s="123"/>
      <c r="BX48" s="123"/>
      <c r="BY48" s="123"/>
      <c r="BZ48" s="123"/>
      <c r="CA48" s="123"/>
      <c r="CB48" s="123"/>
      <c r="CC48" s="123"/>
      <c r="CD48" s="123"/>
      <c r="CE48" s="123"/>
      <c r="CF48" s="123"/>
      <c r="CG48" s="123"/>
      <c r="CH48" s="123"/>
      <c r="CI48" s="123"/>
      <c r="CJ48" s="123"/>
      <c r="CK48" s="161" t="s">
        <v>25</v>
      </c>
      <c r="CL48" s="161"/>
      <c r="CM48" s="161"/>
      <c r="CN48" s="161"/>
      <c r="CO48" s="161"/>
      <c r="CP48" s="123" t="str">
        <f>INDEX(жильцы!C:C,CZ40)</f>
        <v>918-4724593</v>
      </c>
      <c r="CQ48" s="123"/>
      <c r="CR48" s="123"/>
      <c r="CS48" s="123"/>
      <c r="CT48" s="123"/>
      <c r="CU48" s="123"/>
      <c r="CV48" s="123"/>
    </row>
    <row r="49" spans="1:100" ht="14.25">
      <c r="A49" s="140"/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38"/>
      <c r="T49" s="138"/>
      <c r="U49" s="1"/>
      <c r="W49" s="150" t="s">
        <v>176</v>
      </c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  <c r="BI49" s="151"/>
      <c r="BJ49" s="151"/>
      <c r="BK49" s="151"/>
      <c r="BL49" s="151"/>
      <c r="BM49" s="151"/>
      <c r="BN49" s="151"/>
      <c r="BO49" s="151"/>
      <c r="BP49" s="151"/>
      <c r="BQ49" s="151"/>
      <c r="BR49" s="151"/>
      <c r="BS49" s="151"/>
      <c r="BT49" s="151"/>
      <c r="BU49" s="151"/>
      <c r="BV49" s="151"/>
      <c r="BW49" s="151"/>
      <c r="BX49" s="151"/>
      <c r="BY49" s="151"/>
      <c r="BZ49" s="151"/>
      <c r="CA49" s="151"/>
      <c r="CB49" s="151"/>
      <c r="CC49" s="151"/>
      <c r="CD49" s="151"/>
      <c r="CE49" s="151"/>
      <c r="CF49" s="151"/>
      <c r="CG49" s="151"/>
      <c r="CH49" s="151"/>
      <c r="CI49" s="151"/>
      <c r="CJ49" s="151"/>
      <c r="CK49" s="151"/>
      <c r="CL49" s="151"/>
      <c r="CM49" s="151"/>
      <c r="CN49" s="152" t="s">
        <v>13</v>
      </c>
      <c r="CO49" s="152"/>
      <c r="CP49" s="152"/>
      <c r="CQ49" s="152"/>
      <c r="CR49" s="152"/>
      <c r="CS49" s="152"/>
      <c r="CT49" s="152"/>
      <c r="CU49" s="152"/>
      <c r="CV49" s="152"/>
    </row>
    <row r="50" spans="1:100" ht="14.25">
      <c r="A50" s="140"/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38"/>
      <c r="T50" s="138"/>
      <c r="U50" s="1"/>
      <c r="W50" s="149" t="s">
        <v>10</v>
      </c>
      <c r="X50" s="137"/>
      <c r="Y50" s="137"/>
      <c r="Z50" s="137"/>
      <c r="AA50" s="137">
        <f>INDEX(жильцы!G:G,CZ40)</f>
        <v>2808</v>
      </c>
      <c r="AB50" s="137"/>
      <c r="AC50" s="137"/>
      <c r="AD50" s="137"/>
      <c r="AE50" s="137"/>
      <c r="AF50" s="137"/>
      <c r="AG50" s="137"/>
      <c r="AH50" s="14"/>
      <c r="AI50" s="137" t="s">
        <v>155</v>
      </c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  <c r="BB50" s="137"/>
      <c r="BC50" s="137"/>
      <c r="BD50" s="137"/>
      <c r="BE50" s="137"/>
      <c r="BF50" s="137"/>
      <c r="BG50" s="10"/>
      <c r="BH50" s="136">
        <f>INDEX(жильцы!E:E,CZ40)</f>
        <v>46.5</v>
      </c>
      <c r="BI50" s="136"/>
      <c r="BJ50" s="136"/>
      <c r="BK50" s="136"/>
      <c r="BL50" s="136"/>
      <c r="BM50" s="136"/>
      <c r="BN50" s="136"/>
      <c r="BO50" s="136"/>
      <c r="BP50" s="139" t="s">
        <v>12</v>
      </c>
      <c r="BQ50" s="139"/>
      <c r="BR50" s="139"/>
      <c r="BS50" s="139"/>
      <c r="BT50" s="139"/>
      <c r="BU50" s="139"/>
      <c r="BV50" s="125">
        <v>10.84</v>
      </c>
      <c r="BW50" s="125"/>
      <c r="BX50" s="125"/>
      <c r="BY50" s="125"/>
      <c r="BZ50" s="125"/>
      <c r="CA50" s="125"/>
      <c r="CB50" s="125"/>
      <c r="CC50" s="15"/>
      <c r="CD50" s="136">
        <f aca="true" t="shared" si="3" ref="CD50:CD56">BH50*BV50</f>
        <v>504.06</v>
      </c>
      <c r="CE50" s="136"/>
      <c r="CF50" s="136"/>
      <c r="CG50" s="136"/>
      <c r="CH50" s="136"/>
      <c r="CI50" s="136"/>
      <c r="CJ50" s="136"/>
      <c r="CK50" s="136"/>
      <c r="CL50" s="136"/>
      <c r="CM50" s="15"/>
      <c r="CN50" s="126">
        <f>SUM(CD50:CL56)</f>
        <v>4450.64</v>
      </c>
      <c r="CO50" s="127"/>
      <c r="CP50" s="127"/>
      <c r="CQ50" s="127"/>
      <c r="CR50" s="127"/>
      <c r="CS50" s="127"/>
      <c r="CT50" s="127"/>
      <c r="CU50" s="127"/>
      <c r="CV50" s="128"/>
    </row>
    <row r="51" spans="1:100" ht="14.25">
      <c r="A51" s="140"/>
      <c r="B51" s="140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  <c r="R51" s="140"/>
      <c r="S51" s="138"/>
      <c r="T51" s="138"/>
      <c r="U51" s="1"/>
      <c r="W51" s="3" t="s">
        <v>173</v>
      </c>
      <c r="X51" s="4"/>
      <c r="Y51" s="4"/>
      <c r="Z51" s="4" t="s">
        <v>165</v>
      </c>
      <c r="AA51" s="4"/>
      <c r="AB51" s="4"/>
      <c r="AC51" s="4"/>
      <c r="AD51" s="4"/>
      <c r="AE51" s="4"/>
      <c r="AF51" s="4"/>
      <c r="AG51" s="15"/>
      <c r="AH51" s="14"/>
      <c r="AI51" s="137" t="s">
        <v>160</v>
      </c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4"/>
      <c r="BH51" s="163">
        <f>BH50</f>
        <v>46.5</v>
      </c>
      <c r="BI51" s="135"/>
      <c r="BJ51" s="135"/>
      <c r="BK51" s="135"/>
      <c r="BL51" s="135"/>
      <c r="BM51" s="135"/>
      <c r="BN51" s="135"/>
      <c r="BO51" s="135"/>
      <c r="BP51" s="162" t="s">
        <v>12</v>
      </c>
      <c r="BQ51" s="162"/>
      <c r="BR51" s="162"/>
      <c r="BS51" s="162"/>
      <c r="BT51" s="162"/>
      <c r="BU51" s="162"/>
      <c r="BV51" s="136">
        <v>1.38</v>
      </c>
      <c r="BW51" s="136"/>
      <c r="BX51" s="136"/>
      <c r="BY51" s="136"/>
      <c r="BZ51" s="136"/>
      <c r="CA51" s="136"/>
      <c r="CB51" s="136"/>
      <c r="CC51" s="15"/>
      <c r="CD51" s="136">
        <f>BH51*BV51</f>
        <v>64.17</v>
      </c>
      <c r="CE51" s="136"/>
      <c r="CF51" s="136"/>
      <c r="CG51" s="136"/>
      <c r="CH51" s="136"/>
      <c r="CI51" s="136"/>
      <c r="CJ51" s="136"/>
      <c r="CK51" s="136"/>
      <c r="CL51" s="136"/>
      <c r="CM51" s="15"/>
      <c r="CN51" s="129"/>
      <c r="CO51" s="130"/>
      <c r="CP51" s="130"/>
      <c r="CQ51" s="130"/>
      <c r="CR51" s="130"/>
      <c r="CS51" s="130"/>
      <c r="CT51" s="130"/>
      <c r="CU51" s="130"/>
      <c r="CV51" s="131"/>
    </row>
    <row r="52" spans="1:100" ht="14.25">
      <c r="A52" s="140"/>
      <c r="B52" s="140"/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38"/>
      <c r="T52" s="138"/>
      <c r="U52" s="1"/>
      <c r="W52" s="3"/>
      <c r="X52" s="4"/>
      <c r="Y52" s="4"/>
      <c r="Z52" s="4"/>
      <c r="AA52" s="4"/>
      <c r="AB52" s="4"/>
      <c r="AC52" s="4"/>
      <c r="AD52" s="4"/>
      <c r="AE52" s="4"/>
      <c r="AF52" s="4"/>
      <c r="AG52" s="15"/>
      <c r="AH52" s="14"/>
      <c r="AI52" s="137" t="s">
        <v>151</v>
      </c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  <c r="BA52" s="137"/>
      <c r="BB52" s="137"/>
      <c r="BC52" s="137"/>
      <c r="BD52" s="137"/>
      <c r="BE52" s="137"/>
      <c r="BF52" s="137"/>
      <c r="BG52" s="4"/>
      <c r="BH52" s="136">
        <f>INDEX(жильцы!D:D,CZ40)</f>
        <v>46.5</v>
      </c>
      <c r="BI52" s="136"/>
      <c r="BJ52" s="136"/>
      <c r="BK52" s="136"/>
      <c r="BL52" s="136"/>
      <c r="BM52" s="136"/>
      <c r="BN52" s="136"/>
      <c r="BO52" s="136"/>
      <c r="BP52" s="139" t="s">
        <v>12</v>
      </c>
      <c r="BQ52" s="139"/>
      <c r="BR52" s="139"/>
      <c r="BS52" s="139"/>
      <c r="BT52" s="139"/>
      <c r="BU52" s="139"/>
      <c r="BV52" s="136">
        <v>0</v>
      </c>
      <c r="BW52" s="136"/>
      <c r="BX52" s="136"/>
      <c r="BY52" s="136"/>
      <c r="BZ52" s="136"/>
      <c r="CA52" s="136"/>
      <c r="CB52" s="136"/>
      <c r="CC52" s="15"/>
      <c r="CD52" s="136">
        <f>BH52*BV52</f>
        <v>0</v>
      </c>
      <c r="CE52" s="136"/>
      <c r="CF52" s="136"/>
      <c r="CG52" s="136"/>
      <c r="CH52" s="136"/>
      <c r="CI52" s="136"/>
      <c r="CJ52" s="136"/>
      <c r="CK52" s="136"/>
      <c r="CL52" s="136"/>
      <c r="CM52" s="15"/>
      <c r="CN52" s="129"/>
      <c r="CO52" s="130"/>
      <c r="CP52" s="130"/>
      <c r="CQ52" s="130"/>
      <c r="CR52" s="130"/>
      <c r="CS52" s="130"/>
      <c r="CT52" s="130"/>
      <c r="CU52" s="130"/>
      <c r="CV52" s="131"/>
    </row>
    <row r="53" spans="1:110" ht="14.25">
      <c r="A53" s="140"/>
      <c r="B53" s="140"/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38"/>
      <c r="T53" s="138"/>
      <c r="U53" s="1"/>
      <c r="W53" s="21" t="s">
        <v>178</v>
      </c>
      <c r="X53" s="4"/>
      <c r="Y53" s="4"/>
      <c r="Z53" s="4"/>
      <c r="AA53" s="4"/>
      <c r="AB53" s="4"/>
      <c r="AC53" s="4"/>
      <c r="AD53" s="4"/>
      <c r="AE53" s="4"/>
      <c r="AF53" s="4"/>
      <c r="AG53" s="15"/>
      <c r="AH53" s="14"/>
      <c r="AI53" s="137" t="s">
        <v>162</v>
      </c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  <c r="BA53" s="137"/>
      <c r="BB53" s="137"/>
      <c r="BC53" s="137"/>
      <c r="BD53" s="137"/>
      <c r="BE53" s="137"/>
      <c r="BF53" s="137"/>
      <c r="BG53" s="4"/>
      <c r="BH53" s="135">
        <v>8</v>
      </c>
      <c r="BI53" s="135"/>
      <c r="BJ53" s="135"/>
      <c r="BK53" s="135"/>
      <c r="BL53" s="135"/>
      <c r="BM53" s="135"/>
      <c r="BN53" s="135"/>
      <c r="BO53" s="135"/>
      <c r="BP53" s="137" t="s">
        <v>14</v>
      </c>
      <c r="BQ53" s="137"/>
      <c r="BR53" s="137"/>
      <c r="BS53" s="137"/>
      <c r="BT53" s="137"/>
      <c r="BU53" s="137"/>
      <c r="BV53" s="136">
        <v>356.85</v>
      </c>
      <c r="BW53" s="136"/>
      <c r="BX53" s="136"/>
      <c r="BY53" s="136"/>
      <c r="BZ53" s="136"/>
      <c r="CA53" s="136"/>
      <c r="CB53" s="136"/>
      <c r="CC53" s="15"/>
      <c r="CD53" s="136">
        <f t="shared" si="3"/>
        <v>2854.8</v>
      </c>
      <c r="CE53" s="136"/>
      <c r="CF53" s="136"/>
      <c r="CG53" s="136"/>
      <c r="CH53" s="136"/>
      <c r="CI53" s="136"/>
      <c r="CJ53" s="136"/>
      <c r="CK53" s="136"/>
      <c r="CL53" s="136"/>
      <c r="CM53" s="15"/>
      <c r="CN53" s="129"/>
      <c r="CO53" s="130"/>
      <c r="CP53" s="130"/>
      <c r="CQ53" s="130"/>
      <c r="CR53" s="130"/>
      <c r="CS53" s="130"/>
      <c r="CT53" s="130"/>
      <c r="CU53" s="130"/>
      <c r="CV53" s="131"/>
      <c r="DF53" t="s">
        <v>158</v>
      </c>
    </row>
    <row r="54" spans="1:100" ht="14.25">
      <c r="A54" s="140"/>
      <c r="B54" s="140"/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38"/>
      <c r="T54" s="138"/>
      <c r="U54" s="1"/>
      <c r="W54" s="21" t="s">
        <v>177</v>
      </c>
      <c r="X54" s="4"/>
      <c r="Y54" s="4"/>
      <c r="Z54" s="4"/>
      <c r="AA54" s="4"/>
      <c r="AB54" s="4"/>
      <c r="AC54" s="4"/>
      <c r="AD54" s="4"/>
      <c r="AE54" s="4"/>
      <c r="AF54" s="4"/>
      <c r="AG54" s="15"/>
      <c r="AH54" s="14"/>
      <c r="AI54" s="137" t="s">
        <v>154</v>
      </c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  <c r="AW54" s="137"/>
      <c r="AX54" s="137"/>
      <c r="AY54" s="137"/>
      <c r="AZ54" s="137"/>
      <c r="BA54" s="137"/>
      <c r="BB54" s="137"/>
      <c r="BC54" s="137"/>
      <c r="BD54" s="137"/>
      <c r="BE54" s="137"/>
      <c r="BF54" s="137"/>
      <c r="BG54" s="4"/>
      <c r="BH54" s="135">
        <v>10</v>
      </c>
      <c r="BI54" s="135"/>
      <c r="BJ54" s="135"/>
      <c r="BK54" s="135"/>
      <c r="BL54" s="135"/>
      <c r="BM54" s="135"/>
      <c r="BN54" s="135"/>
      <c r="BO54" s="135"/>
      <c r="BP54" s="137" t="s">
        <v>14</v>
      </c>
      <c r="BQ54" s="137"/>
      <c r="BR54" s="137"/>
      <c r="BS54" s="137"/>
      <c r="BT54" s="137"/>
      <c r="BU54" s="137"/>
      <c r="BV54" s="136">
        <v>23.93</v>
      </c>
      <c r="BW54" s="136"/>
      <c r="BX54" s="136"/>
      <c r="BY54" s="136"/>
      <c r="BZ54" s="136"/>
      <c r="CA54" s="136"/>
      <c r="CB54" s="136"/>
      <c r="CC54" s="15"/>
      <c r="CD54" s="136">
        <f t="shared" si="3"/>
        <v>239.3</v>
      </c>
      <c r="CE54" s="136"/>
      <c r="CF54" s="136"/>
      <c r="CG54" s="136"/>
      <c r="CH54" s="136"/>
      <c r="CI54" s="136"/>
      <c r="CJ54" s="136"/>
      <c r="CK54" s="136"/>
      <c r="CL54" s="136"/>
      <c r="CM54" s="15"/>
      <c r="CN54" s="129"/>
      <c r="CO54" s="130"/>
      <c r="CP54" s="130"/>
      <c r="CQ54" s="130"/>
      <c r="CR54" s="130"/>
      <c r="CS54" s="130"/>
      <c r="CT54" s="130"/>
      <c r="CU54" s="130"/>
      <c r="CV54" s="131"/>
    </row>
    <row r="55" spans="1:100" s="24" customFormat="1" ht="14.25">
      <c r="A55" s="140"/>
      <c r="B55" s="140"/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S55" s="138"/>
      <c r="T55" s="138"/>
      <c r="U55" s="1"/>
      <c r="W55" s="3"/>
      <c r="X55" s="4"/>
      <c r="Y55" s="4"/>
      <c r="Z55" s="4"/>
      <c r="AA55" s="4"/>
      <c r="AB55" s="4"/>
      <c r="AC55" s="4"/>
      <c r="AD55" s="4"/>
      <c r="AE55" s="4"/>
      <c r="AF55" s="4"/>
      <c r="AG55" s="23"/>
      <c r="AH55" s="22"/>
      <c r="AI55" s="166" t="s">
        <v>167</v>
      </c>
      <c r="AJ55" s="166"/>
      <c r="AK55" s="166"/>
      <c r="AL55" s="166"/>
      <c r="AM55" s="166"/>
      <c r="AN55" s="166"/>
      <c r="AO55" s="166"/>
      <c r="AP55" s="166"/>
      <c r="AQ55" s="166"/>
      <c r="AR55" s="166"/>
      <c r="AS55" s="166"/>
      <c r="AT55" s="166"/>
      <c r="AU55" s="166"/>
      <c r="AV55" s="166"/>
      <c r="AW55" s="166"/>
      <c r="AX55" s="166"/>
      <c r="AY55" s="166"/>
      <c r="AZ55" s="166"/>
      <c r="BA55" s="166"/>
      <c r="BB55" s="166"/>
      <c r="BC55" s="166"/>
      <c r="BD55" s="166"/>
      <c r="BE55" s="166"/>
      <c r="BF55" s="166"/>
      <c r="BG55" s="4"/>
      <c r="BH55" s="135">
        <v>13.5</v>
      </c>
      <c r="BI55" s="135"/>
      <c r="BJ55" s="135"/>
      <c r="BK55" s="135"/>
      <c r="BL55" s="135"/>
      <c r="BM55" s="135"/>
      <c r="BN55" s="135"/>
      <c r="BO55" s="135"/>
      <c r="BP55" s="166" t="s">
        <v>161</v>
      </c>
      <c r="BQ55" s="166"/>
      <c r="BR55" s="166"/>
      <c r="BS55" s="166"/>
      <c r="BT55" s="166"/>
      <c r="BU55" s="166"/>
      <c r="BV55" s="136">
        <v>2.26</v>
      </c>
      <c r="BW55" s="136"/>
      <c r="BX55" s="136"/>
      <c r="BY55" s="136"/>
      <c r="BZ55" s="136"/>
      <c r="CA55" s="136"/>
      <c r="CB55" s="136"/>
      <c r="CC55" s="23"/>
      <c r="CD55" s="136">
        <f>BH55*BV55</f>
        <v>30.509999999999998</v>
      </c>
      <c r="CE55" s="136"/>
      <c r="CF55" s="136"/>
      <c r="CG55" s="136"/>
      <c r="CH55" s="136"/>
      <c r="CI55" s="136"/>
      <c r="CJ55" s="136"/>
      <c r="CK55" s="136"/>
      <c r="CL55" s="136"/>
      <c r="CM55" s="23"/>
      <c r="CN55" s="129"/>
      <c r="CO55" s="130"/>
      <c r="CP55" s="130"/>
      <c r="CQ55" s="130"/>
      <c r="CR55" s="130"/>
      <c r="CS55" s="130"/>
      <c r="CT55" s="130"/>
      <c r="CU55" s="130"/>
      <c r="CV55" s="131"/>
    </row>
    <row r="56" spans="1:100" ht="14.25">
      <c r="A56" s="140"/>
      <c r="B56" s="140"/>
      <c r="C56" s="140"/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38"/>
      <c r="T56" s="138"/>
      <c r="U56" s="1"/>
      <c r="W56" s="5" t="s">
        <v>163</v>
      </c>
      <c r="X56" s="6"/>
      <c r="Y56" s="6"/>
      <c r="Z56" s="6"/>
      <c r="AA56" s="6"/>
      <c r="AB56" s="6"/>
      <c r="AC56" s="6"/>
      <c r="AD56" s="6"/>
      <c r="AE56" s="6"/>
      <c r="AF56" s="6"/>
      <c r="AG56" s="13"/>
      <c r="AH56" s="12"/>
      <c r="AI56" s="143" t="s">
        <v>171</v>
      </c>
      <c r="AJ56" s="143"/>
      <c r="AK56" s="143"/>
      <c r="AL56" s="143"/>
      <c r="AM56" s="143"/>
      <c r="AN56" s="143"/>
      <c r="AO56" s="143"/>
      <c r="AP56" s="143"/>
      <c r="AQ56" s="143"/>
      <c r="AR56" s="143"/>
      <c r="AS56" s="143"/>
      <c r="AT56" s="143"/>
      <c r="AU56" s="143"/>
      <c r="AV56" s="143"/>
      <c r="AW56" s="143"/>
      <c r="AX56" s="143"/>
      <c r="AY56" s="143"/>
      <c r="AZ56" s="143"/>
      <c r="BA56" s="143"/>
      <c r="BB56" s="143"/>
      <c r="BC56" s="143"/>
      <c r="BD56" s="143"/>
      <c r="BE56" s="143"/>
      <c r="BF56" s="143"/>
      <c r="BG56" s="6"/>
      <c r="BH56" s="164">
        <f>SUM(BH53:BH54)</f>
        <v>18</v>
      </c>
      <c r="BI56" s="165"/>
      <c r="BJ56" s="165"/>
      <c r="BK56" s="165"/>
      <c r="BL56" s="165"/>
      <c r="BM56" s="165"/>
      <c r="BN56" s="165"/>
      <c r="BO56" s="165"/>
      <c r="BP56" s="143" t="s">
        <v>14</v>
      </c>
      <c r="BQ56" s="143"/>
      <c r="BR56" s="143"/>
      <c r="BS56" s="143"/>
      <c r="BT56" s="143"/>
      <c r="BU56" s="143"/>
      <c r="BV56" s="124">
        <v>42.1</v>
      </c>
      <c r="BW56" s="124"/>
      <c r="BX56" s="124"/>
      <c r="BY56" s="124"/>
      <c r="BZ56" s="124"/>
      <c r="CA56" s="124"/>
      <c r="CB56" s="124"/>
      <c r="CC56" s="13"/>
      <c r="CD56" s="124">
        <f t="shared" si="3"/>
        <v>757.8000000000001</v>
      </c>
      <c r="CE56" s="124"/>
      <c r="CF56" s="124"/>
      <c r="CG56" s="124"/>
      <c r="CH56" s="124"/>
      <c r="CI56" s="124"/>
      <c r="CJ56" s="124"/>
      <c r="CK56" s="124"/>
      <c r="CL56" s="124"/>
      <c r="CM56" s="13"/>
      <c r="CN56" s="132"/>
      <c r="CO56" s="133"/>
      <c r="CP56" s="133"/>
      <c r="CQ56" s="133"/>
      <c r="CR56" s="133"/>
      <c r="CS56" s="133"/>
      <c r="CT56" s="133"/>
      <c r="CU56" s="133"/>
      <c r="CV56" s="134"/>
    </row>
    <row r="57" spans="1:78" ht="14.25">
      <c r="A57" s="140"/>
      <c r="B57" s="140"/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138"/>
      <c r="T57" s="138"/>
      <c r="U57" s="1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</row>
    <row r="58" spans="21:101" ht="14.25">
      <c r="U58" s="1"/>
      <c r="W58" s="142" t="s">
        <v>17</v>
      </c>
      <c r="X58" s="142"/>
      <c r="Y58" s="142"/>
      <c r="Z58" s="142"/>
      <c r="AA58" s="142"/>
      <c r="AB58" s="142"/>
      <c r="AC58" s="142"/>
      <c r="AD58" s="142"/>
      <c r="AE58" s="142"/>
      <c r="AF58" s="142"/>
      <c r="AG58" s="142"/>
      <c r="AH58" s="142"/>
      <c r="AI58" s="142"/>
      <c r="AJ58" s="142"/>
      <c r="AK58" s="142"/>
      <c r="AL58" s="142"/>
      <c r="AM58" s="142"/>
      <c r="AN58" s="142"/>
      <c r="AO58" s="142"/>
      <c r="AP58" s="142"/>
      <c r="AQ58" s="142"/>
      <c r="AR58" s="142"/>
      <c r="AS58" s="142"/>
      <c r="AX58" s="165"/>
      <c r="AY58" s="165"/>
      <c r="AZ58" s="165"/>
      <c r="BA58" s="165"/>
      <c r="BB58" s="165"/>
      <c r="BC58" s="165"/>
      <c r="BD58" s="165"/>
      <c r="BE58" s="165"/>
      <c r="BF58" s="165"/>
      <c r="BG58" s="165"/>
      <c r="BH58" s="165"/>
      <c r="BI58" s="165"/>
      <c r="BJ58" s="165"/>
      <c r="BK58" s="165"/>
      <c r="BL58" s="165"/>
      <c r="BM58" s="165"/>
      <c r="BP58" s="142" t="s">
        <v>18</v>
      </c>
      <c r="BQ58" s="142"/>
      <c r="BR58" s="142"/>
      <c r="BS58" s="142"/>
      <c r="BT58" s="142"/>
      <c r="BU58" s="142"/>
      <c r="BV58" s="165"/>
      <c r="BW58" s="165"/>
      <c r="BX58" s="165"/>
      <c r="BY58" s="165"/>
      <c r="BZ58" s="165"/>
      <c r="CA58" s="165"/>
      <c r="CB58" s="165"/>
      <c r="CC58" s="165"/>
      <c r="CD58" s="165"/>
      <c r="CE58" s="165"/>
      <c r="CF58" s="165"/>
      <c r="CG58" s="165"/>
      <c r="CH58" s="165"/>
      <c r="CI58" s="135"/>
      <c r="CJ58" s="135"/>
      <c r="CK58" s="135"/>
      <c r="CW58" s="8"/>
    </row>
    <row r="59" spans="1:101" ht="15" thickBo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</row>
    <row r="60" ht="4.5" customHeight="1"/>
    <row r="61" spans="1:100" ht="10.5" customHeight="1">
      <c r="A61" s="140" t="s">
        <v>0</v>
      </c>
      <c r="B61" s="140"/>
      <c r="C61" s="140"/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40"/>
      <c r="O61" s="140"/>
      <c r="P61" s="140"/>
      <c r="Q61" s="140"/>
      <c r="R61" s="140"/>
      <c r="S61" s="141"/>
      <c r="T61" s="141"/>
      <c r="U61" s="1"/>
      <c r="CJ61" s="159" t="s">
        <v>19</v>
      </c>
      <c r="CK61" s="159"/>
      <c r="CL61" s="159"/>
      <c r="CM61" s="159"/>
      <c r="CN61" s="159"/>
      <c r="CO61" s="159"/>
      <c r="CP61" s="159"/>
      <c r="CQ61" s="159"/>
      <c r="CR61" s="159"/>
      <c r="CS61" s="159"/>
      <c r="CT61" s="159"/>
      <c r="CU61" s="159"/>
      <c r="CV61" s="159"/>
    </row>
    <row r="62" spans="1:100" ht="14.25">
      <c r="A62" s="140"/>
      <c r="B62" s="140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1"/>
      <c r="T62" s="141"/>
      <c r="U62" s="1"/>
      <c r="W62" s="142" t="s">
        <v>2</v>
      </c>
      <c r="X62" s="142"/>
      <c r="Y62" s="142"/>
      <c r="Z62" s="142"/>
      <c r="AA62" s="142"/>
      <c r="AB62" s="142"/>
      <c r="AC62" s="142"/>
      <c r="AD62" s="142"/>
      <c r="AE62" s="142"/>
      <c r="AF62" s="142"/>
      <c r="AG62" s="142"/>
      <c r="AH62" s="142"/>
      <c r="AI62" s="142"/>
      <c r="AJ62" s="142"/>
      <c r="AK62" s="142"/>
      <c r="AL62" s="142"/>
      <c r="AM62" s="142"/>
      <c r="AN62" s="142"/>
      <c r="AO62" s="142"/>
      <c r="AP62" s="142"/>
      <c r="AQ62" s="142"/>
      <c r="AR62" s="142"/>
      <c r="AS62" s="142"/>
      <c r="AT62" s="142"/>
      <c r="AU62" s="142"/>
      <c r="AV62" s="142"/>
      <c r="AW62" s="142"/>
      <c r="AX62" s="142"/>
      <c r="AY62" s="10"/>
      <c r="AZ62" s="160" t="s">
        <v>172</v>
      </c>
      <c r="BA62" s="160"/>
      <c r="BB62" s="160"/>
      <c r="BC62" s="160"/>
      <c r="BD62" s="160"/>
      <c r="BE62" s="160"/>
      <c r="BF62" s="160"/>
      <c r="BG62" s="160"/>
      <c r="BH62" s="160"/>
      <c r="BI62" s="160"/>
      <c r="BJ62" s="160"/>
      <c r="BK62" s="160"/>
      <c r="BL62" s="160"/>
      <c r="BM62" s="160"/>
      <c r="BN62" s="160"/>
      <c r="BO62" s="160"/>
      <c r="BP62" s="160"/>
      <c r="BQ62" s="160"/>
      <c r="BR62" s="160"/>
      <c r="BS62" s="160"/>
      <c r="BT62" s="160"/>
      <c r="BU62" s="160"/>
      <c r="BV62" s="160"/>
      <c r="BW62" s="160"/>
      <c r="BX62" s="160"/>
      <c r="BY62" s="160"/>
      <c r="BZ62" s="160"/>
      <c r="CA62" s="160"/>
      <c r="CB62" s="160"/>
      <c r="CC62" s="160"/>
      <c r="CD62" s="160"/>
      <c r="CE62" s="160"/>
      <c r="CF62" s="160"/>
      <c r="CG62" s="160"/>
      <c r="CH62" s="160"/>
      <c r="CI62" s="160"/>
      <c r="CJ62" s="160"/>
      <c r="CK62" s="160"/>
      <c r="CL62" s="160"/>
      <c r="CM62" s="160"/>
      <c r="CN62" s="160"/>
      <c r="CO62" s="160"/>
      <c r="CP62" s="160"/>
      <c r="CQ62" s="160"/>
      <c r="CR62" s="160"/>
      <c r="CS62" s="160"/>
      <c r="CT62" s="160"/>
      <c r="CU62" s="160"/>
      <c r="CV62" s="160"/>
    </row>
    <row r="63" spans="1:100" ht="14.25">
      <c r="A63" s="140"/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1"/>
      <c r="T63" s="141"/>
      <c r="U63" s="1"/>
      <c r="W63" s="142" t="s">
        <v>3</v>
      </c>
      <c r="X63" s="142"/>
      <c r="Y63" s="142"/>
      <c r="Z63" s="142"/>
      <c r="AA63" s="142"/>
      <c r="AB63" s="142"/>
      <c r="AC63" s="142"/>
      <c r="AD63" s="142"/>
      <c r="AE63" s="142"/>
      <c r="AF63" s="142"/>
      <c r="AG63" s="142"/>
      <c r="AH63" s="142"/>
      <c r="AI63" s="142"/>
      <c r="AJ63" s="142"/>
      <c r="AK63" s="142"/>
      <c r="AL63" s="142"/>
      <c r="AM63" s="142"/>
      <c r="AN63" s="142"/>
      <c r="AO63" s="142"/>
      <c r="AP63" s="142"/>
      <c r="AQ63" s="142"/>
      <c r="AR63" s="142"/>
      <c r="AS63" s="142"/>
      <c r="AT63" s="142"/>
      <c r="AU63" s="142"/>
      <c r="AV63" s="142"/>
      <c r="AW63" s="142"/>
      <c r="AY63" s="153" t="s">
        <v>20</v>
      </c>
      <c r="AZ63" s="153"/>
      <c r="BA63" s="153"/>
      <c r="BB63" s="153"/>
      <c r="BC63" s="153"/>
      <c r="BD63" s="153"/>
      <c r="BE63" s="153"/>
      <c r="BF63" s="153"/>
      <c r="BG63" s="153"/>
      <c r="BH63" s="153"/>
      <c r="BI63" s="153"/>
      <c r="BJ63" s="153"/>
      <c r="BK63" s="153"/>
      <c r="BL63" s="153"/>
      <c r="BM63" s="153"/>
      <c r="BN63" s="153"/>
      <c r="BO63" s="153"/>
      <c r="BP63" s="153"/>
      <c r="BQ63" s="153"/>
      <c r="BR63" s="153"/>
      <c r="BS63" s="153"/>
      <c r="BT63" s="153"/>
      <c r="BU63" s="153"/>
      <c r="BV63" s="153"/>
      <c r="BW63" s="153"/>
      <c r="BX63" s="153"/>
      <c r="BY63" s="153"/>
      <c r="BZ63" s="153"/>
      <c r="CA63" s="153"/>
      <c r="CB63" s="153"/>
      <c r="CC63" s="153"/>
      <c r="CD63" s="153"/>
      <c r="CE63" s="153"/>
      <c r="CF63" s="153"/>
      <c r="CG63" s="153"/>
      <c r="CH63" s="153"/>
      <c r="CI63" s="153"/>
      <c r="CJ63" s="153"/>
      <c r="CK63" s="153"/>
      <c r="CL63" s="153"/>
      <c r="CM63" s="153"/>
      <c r="CN63" s="153"/>
      <c r="CO63" s="153"/>
      <c r="CP63" s="153"/>
      <c r="CQ63" s="153"/>
      <c r="CR63" s="153"/>
      <c r="CS63" s="153"/>
      <c r="CT63" s="153"/>
      <c r="CU63" s="153"/>
      <c r="CV63" s="153"/>
    </row>
    <row r="64" spans="1:21" ht="7.5" customHeight="1">
      <c r="A64" s="140"/>
      <c r="B64" s="140"/>
      <c r="C64" s="140"/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38" t="s">
        <v>166</v>
      </c>
      <c r="T64" s="138"/>
      <c r="U64" s="1"/>
    </row>
    <row r="65" spans="1:100" ht="14.25">
      <c r="A65" s="140"/>
      <c r="B65" s="140"/>
      <c r="C65" s="140"/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38"/>
      <c r="T65" s="138"/>
      <c r="U65" s="1"/>
      <c r="W65" s="142" t="s">
        <v>4</v>
      </c>
      <c r="X65" s="142"/>
      <c r="Y65" s="142"/>
      <c r="Z65" s="142"/>
      <c r="AA65" s="142"/>
      <c r="AB65" s="142"/>
      <c r="AC65" s="142"/>
      <c r="AD65" s="142"/>
      <c r="AE65" s="142"/>
      <c r="AF65" s="142"/>
      <c r="AG65" s="142"/>
      <c r="AH65" s="142"/>
      <c r="AI65" s="142"/>
      <c r="AJ65" s="142"/>
      <c r="AK65" s="142"/>
      <c r="AL65" s="142"/>
      <c r="AM65" s="142"/>
      <c r="AN65" s="142"/>
      <c r="AO65" s="142"/>
      <c r="AP65" s="142"/>
      <c r="AQ65" s="142"/>
      <c r="AR65" s="142"/>
      <c r="AS65" s="142"/>
      <c r="AT65" s="142"/>
      <c r="AU65" s="142"/>
      <c r="AV65" s="142"/>
      <c r="AW65" s="142"/>
      <c r="AY65" s="154" t="s">
        <v>21</v>
      </c>
      <c r="AZ65" s="146"/>
      <c r="BA65" s="146"/>
      <c r="BB65" s="146"/>
      <c r="BC65" s="146"/>
      <c r="BD65" s="146"/>
      <c r="BE65" s="146"/>
      <c r="BF65" s="146"/>
      <c r="BG65" s="146"/>
      <c r="BH65" s="146"/>
      <c r="BI65" s="146"/>
      <c r="BJ65" s="146"/>
      <c r="BK65" s="146"/>
      <c r="BL65" s="146"/>
      <c r="BM65" s="146"/>
      <c r="BN65" s="146"/>
      <c r="BO65" s="146"/>
      <c r="BP65" s="146"/>
      <c r="BQ65" s="146"/>
      <c r="BR65" s="146"/>
      <c r="BS65" s="146"/>
      <c r="BT65" s="146"/>
      <c r="BU65" s="146"/>
      <c r="BV65" s="146"/>
      <c r="BW65" s="146"/>
      <c r="BX65" s="147"/>
      <c r="BZ65" s="148" t="s">
        <v>5</v>
      </c>
      <c r="CA65" s="148"/>
      <c r="CB65" s="148"/>
      <c r="CC65" s="148"/>
      <c r="CE65" s="155" t="s">
        <v>140</v>
      </c>
      <c r="CF65" s="156"/>
      <c r="CG65" s="156"/>
      <c r="CH65" s="156"/>
      <c r="CI65" s="156"/>
      <c r="CJ65" s="156"/>
      <c r="CK65" s="156"/>
      <c r="CL65" s="156"/>
      <c r="CM65" s="156"/>
      <c r="CN65" s="156"/>
      <c r="CO65" s="156"/>
      <c r="CP65" s="156"/>
      <c r="CQ65" s="156"/>
      <c r="CR65" s="156"/>
      <c r="CS65" s="156"/>
      <c r="CT65" s="156"/>
      <c r="CU65" s="156"/>
      <c r="CV65" s="157"/>
    </row>
    <row r="66" spans="1:100" ht="14.25">
      <c r="A66" s="140"/>
      <c r="B66" s="140"/>
      <c r="C66" s="140"/>
      <c r="D66" s="140"/>
      <c r="E66" s="140"/>
      <c r="F66" s="140"/>
      <c r="G66" s="140"/>
      <c r="H66" s="140"/>
      <c r="I66" s="140"/>
      <c r="J66" s="140"/>
      <c r="K66" s="140"/>
      <c r="L66" s="140"/>
      <c r="M66" s="140"/>
      <c r="N66" s="140"/>
      <c r="O66" s="140"/>
      <c r="P66" s="140"/>
      <c r="Q66" s="140"/>
      <c r="R66" s="140"/>
      <c r="S66" s="138"/>
      <c r="T66" s="138"/>
      <c r="U66" s="1"/>
      <c r="W66" s="144" t="s">
        <v>7</v>
      </c>
      <c r="X66" s="144"/>
      <c r="Y66" s="144"/>
      <c r="Z66" s="144"/>
      <c r="AA66" s="144"/>
      <c r="AB66" s="144"/>
      <c r="AC66" s="144"/>
      <c r="AD66" s="144"/>
      <c r="AE66" s="144"/>
      <c r="AF66" s="144"/>
      <c r="AG66" s="144"/>
      <c r="AH66" s="144"/>
      <c r="AI66" s="144"/>
      <c r="AJ66" s="144"/>
      <c r="AK66" s="144"/>
      <c r="AL66" s="144"/>
      <c r="AM66" s="144"/>
      <c r="AN66" s="144"/>
      <c r="AO66" s="144"/>
      <c r="AP66" s="144"/>
      <c r="AQ66" s="144"/>
      <c r="AR66" s="144"/>
      <c r="AS66" s="144"/>
      <c r="AT66" s="144"/>
      <c r="AU66" s="144"/>
      <c r="AV66" s="144"/>
      <c r="AW66" s="144"/>
      <c r="AY66" s="145" t="s">
        <v>16</v>
      </c>
      <c r="AZ66" s="146"/>
      <c r="BA66" s="146"/>
      <c r="BB66" s="146"/>
      <c r="BC66" s="146"/>
      <c r="BD66" s="146"/>
      <c r="BE66" s="146"/>
      <c r="BF66" s="146"/>
      <c r="BG66" s="146"/>
      <c r="BH66" s="146"/>
      <c r="BI66" s="146"/>
      <c r="BJ66" s="146"/>
      <c r="BK66" s="146"/>
      <c r="BL66" s="146"/>
      <c r="BM66" s="146"/>
      <c r="BN66" s="146"/>
      <c r="BO66" s="146"/>
      <c r="BP66" s="146"/>
      <c r="BQ66" s="146"/>
      <c r="BR66" s="146"/>
      <c r="BS66" s="146"/>
      <c r="BT66" s="146"/>
      <c r="BU66" s="146"/>
      <c r="BV66" s="146"/>
      <c r="BW66" s="146"/>
      <c r="BX66" s="147"/>
      <c r="BZ66" s="148" t="s">
        <v>6</v>
      </c>
      <c r="CA66" s="148"/>
      <c r="CB66" s="148"/>
      <c r="CC66" s="148"/>
      <c r="CE66" s="158" t="s">
        <v>15</v>
      </c>
      <c r="CF66" s="156"/>
      <c r="CG66" s="156"/>
      <c r="CH66" s="156"/>
      <c r="CI66" s="156"/>
      <c r="CJ66" s="156"/>
      <c r="CK66" s="156"/>
      <c r="CL66" s="156"/>
      <c r="CM66" s="156"/>
      <c r="CN66" s="156"/>
      <c r="CO66" s="156"/>
      <c r="CP66" s="156"/>
      <c r="CQ66" s="156"/>
      <c r="CR66" s="156"/>
      <c r="CS66" s="156"/>
      <c r="CT66" s="156"/>
      <c r="CU66" s="156"/>
      <c r="CV66" s="157"/>
    </row>
    <row r="67" spans="1:100" ht="14.25">
      <c r="A67" s="140"/>
      <c r="B67" s="140"/>
      <c r="C67" s="140"/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/>
      <c r="S67" s="138"/>
      <c r="T67" s="138"/>
      <c r="U67" s="1"/>
      <c r="W67" s="142" t="s">
        <v>8</v>
      </c>
      <c r="X67" s="142"/>
      <c r="Y67" s="142"/>
      <c r="Z67" s="142"/>
      <c r="AA67" s="142"/>
      <c r="AB67" s="142"/>
      <c r="AC67" s="142"/>
      <c r="AD67" s="142"/>
      <c r="AE67" s="142"/>
      <c r="AF67" s="142"/>
      <c r="AG67" s="142"/>
      <c r="AH67" s="142"/>
      <c r="AI67" s="142"/>
      <c r="AJ67" s="142"/>
      <c r="AK67" s="142"/>
      <c r="AL67" s="142"/>
      <c r="AM67" s="142"/>
      <c r="AN67" s="142"/>
      <c r="AP67" s="143" t="str">
        <f>AP47</f>
        <v>Гострый  Константин  Владимирович </v>
      </c>
      <c r="AQ67" s="143"/>
      <c r="AR67" s="143"/>
      <c r="AS67" s="143"/>
      <c r="AT67" s="143"/>
      <c r="AU67" s="143"/>
      <c r="AV67" s="143"/>
      <c r="AW67" s="143"/>
      <c r="AX67" s="143"/>
      <c r="AY67" s="143"/>
      <c r="AZ67" s="143"/>
      <c r="BA67" s="143"/>
      <c r="BB67" s="143"/>
      <c r="BC67" s="143"/>
      <c r="BD67" s="143"/>
      <c r="BE67" s="143"/>
      <c r="BF67" s="143"/>
      <c r="BG67" s="143"/>
      <c r="BH67" s="143"/>
      <c r="BI67" s="143"/>
      <c r="BJ67" s="143"/>
      <c r="BK67" s="143"/>
      <c r="BL67" s="143"/>
      <c r="BM67" s="143"/>
      <c r="BN67" s="143"/>
      <c r="BO67" s="143"/>
      <c r="BP67" s="143"/>
      <c r="BQ67" s="143"/>
      <c r="BR67" s="143"/>
      <c r="BS67" s="143"/>
      <c r="BT67" s="143"/>
      <c r="BU67" s="143"/>
      <c r="BV67" s="143"/>
      <c r="BW67" s="143"/>
      <c r="BX67" s="143"/>
      <c r="BY67" s="143"/>
      <c r="BZ67" s="143"/>
      <c r="CA67" s="143"/>
      <c r="CB67" s="143"/>
      <c r="CC67" s="143"/>
      <c r="CD67" s="143"/>
      <c r="CE67" s="143"/>
      <c r="CF67" s="143"/>
      <c r="CG67" s="143"/>
      <c r="CH67" s="143"/>
      <c r="CI67" s="143"/>
      <c r="CJ67" s="143"/>
      <c r="CK67" s="143"/>
      <c r="CL67" s="143"/>
      <c r="CM67" s="143"/>
      <c r="CN67" s="143"/>
      <c r="CO67" s="143"/>
      <c r="CP67" s="143"/>
      <c r="CQ67" s="143"/>
      <c r="CR67" s="143"/>
      <c r="CS67" s="143"/>
      <c r="CT67" s="143"/>
      <c r="CU67" s="143"/>
      <c r="CV67" s="143"/>
    </row>
    <row r="68" spans="1:100" ht="14.25">
      <c r="A68" s="140"/>
      <c r="B68" s="140"/>
      <c r="C68" s="140"/>
      <c r="D68" s="140"/>
      <c r="E68" s="140"/>
      <c r="F68" s="140"/>
      <c r="G68" s="140"/>
      <c r="H68" s="140"/>
      <c r="I68" s="140"/>
      <c r="J68" s="140"/>
      <c r="K68" s="140"/>
      <c r="L68" s="140"/>
      <c r="M68" s="140"/>
      <c r="N68" s="140"/>
      <c r="O68" s="140"/>
      <c r="P68" s="140"/>
      <c r="Q68" s="140"/>
      <c r="R68" s="140"/>
      <c r="S68" s="138"/>
      <c r="T68" s="138"/>
      <c r="U68" s="1"/>
      <c r="W68" s="137" t="s">
        <v>9</v>
      </c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P68" s="123" t="str">
        <f>AP48</f>
        <v>ст. Павловская, ул. Первомайская, 28, кв. 8</v>
      </c>
      <c r="AQ68" s="123"/>
      <c r="AR68" s="123"/>
      <c r="AS68" s="123"/>
      <c r="AT68" s="123"/>
      <c r="AU68" s="123"/>
      <c r="AV68" s="123"/>
      <c r="AW68" s="123"/>
      <c r="AX68" s="123"/>
      <c r="AY68" s="123"/>
      <c r="AZ68" s="123"/>
      <c r="BA68" s="123"/>
      <c r="BB68" s="123"/>
      <c r="BC68" s="123"/>
      <c r="BD68" s="123"/>
      <c r="BE68" s="123"/>
      <c r="BF68" s="123"/>
      <c r="BG68" s="123"/>
      <c r="BH68" s="123"/>
      <c r="BI68" s="123"/>
      <c r="BJ68" s="123"/>
      <c r="BK68" s="123"/>
      <c r="BL68" s="123"/>
      <c r="BM68" s="123"/>
      <c r="BN68" s="123"/>
      <c r="BO68" s="123"/>
      <c r="BP68" s="123"/>
      <c r="BQ68" s="123"/>
      <c r="BR68" s="123"/>
      <c r="BS68" s="123"/>
      <c r="BT68" s="123"/>
      <c r="BU68" s="123"/>
      <c r="BV68" s="123"/>
      <c r="BW68" s="123"/>
      <c r="BX68" s="123"/>
      <c r="BY68" s="123"/>
      <c r="BZ68" s="123"/>
      <c r="CA68" s="123"/>
      <c r="CB68" s="123"/>
      <c r="CC68" s="123"/>
      <c r="CD68" s="123"/>
      <c r="CE68" s="123"/>
      <c r="CF68" s="123"/>
      <c r="CG68" s="123"/>
      <c r="CH68" s="123"/>
      <c r="CI68" s="123"/>
      <c r="CJ68" s="123"/>
      <c r="CK68" s="161" t="s">
        <v>25</v>
      </c>
      <c r="CL68" s="161"/>
      <c r="CM68" s="161"/>
      <c r="CN68" s="161"/>
      <c r="CO68" s="161"/>
      <c r="CP68" s="123" t="str">
        <f>CP48</f>
        <v>918-4724593</v>
      </c>
      <c r="CQ68" s="123"/>
      <c r="CR68" s="123"/>
      <c r="CS68" s="123"/>
      <c r="CT68" s="123"/>
      <c r="CU68" s="123"/>
      <c r="CV68" s="123"/>
    </row>
    <row r="69" spans="1:100" ht="14.25">
      <c r="A69" s="140"/>
      <c r="B69" s="140"/>
      <c r="C69" s="140"/>
      <c r="D69" s="140"/>
      <c r="E69" s="140"/>
      <c r="F69" s="140"/>
      <c r="G69" s="140"/>
      <c r="H69" s="140"/>
      <c r="I69" s="140"/>
      <c r="J69" s="140"/>
      <c r="K69" s="140"/>
      <c r="L69" s="140"/>
      <c r="M69" s="140"/>
      <c r="N69" s="140"/>
      <c r="O69" s="140"/>
      <c r="P69" s="140"/>
      <c r="Q69" s="140"/>
      <c r="R69" s="140"/>
      <c r="S69" s="138"/>
      <c r="T69" s="138"/>
      <c r="U69" s="1"/>
      <c r="W69" s="150" t="s">
        <v>175</v>
      </c>
      <c r="X69" s="151"/>
      <c r="Y69" s="151"/>
      <c r="Z69" s="151"/>
      <c r="AA69" s="151"/>
      <c r="AB69" s="151"/>
      <c r="AC69" s="151"/>
      <c r="AD69" s="151"/>
      <c r="AE69" s="151"/>
      <c r="AF69" s="151"/>
      <c r="AG69" s="151"/>
      <c r="AH69" s="151"/>
      <c r="AI69" s="151"/>
      <c r="AJ69" s="151"/>
      <c r="AK69" s="151"/>
      <c r="AL69" s="151"/>
      <c r="AM69" s="151"/>
      <c r="AN69" s="151"/>
      <c r="AO69" s="151"/>
      <c r="AP69" s="151"/>
      <c r="AQ69" s="151"/>
      <c r="AR69" s="151"/>
      <c r="AS69" s="151"/>
      <c r="AT69" s="151"/>
      <c r="AU69" s="151"/>
      <c r="AV69" s="151"/>
      <c r="AW69" s="151"/>
      <c r="AX69" s="151"/>
      <c r="AY69" s="151"/>
      <c r="AZ69" s="151"/>
      <c r="BA69" s="151"/>
      <c r="BB69" s="151"/>
      <c r="BC69" s="151"/>
      <c r="BD69" s="151"/>
      <c r="BE69" s="151"/>
      <c r="BF69" s="151"/>
      <c r="BG69" s="151"/>
      <c r="BH69" s="151"/>
      <c r="BI69" s="151"/>
      <c r="BJ69" s="151"/>
      <c r="BK69" s="151"/>
      <c r="BL69" s="151"/>
      <c r="BM69" s="151"/>
      <c r="BN69" s="151"/>
      <c r="BO69" s="151"/>
      <c r="BP69" s="151"/>
      <c r="BQ69" s="151"/>
      <c r="BR69" s="151"/>
      <c r="BS69" s="151"/>
      <c r="BT69" s="151"/>
      <c r="BU69" s="151"/>
      <c r="BV69" s="151"/>
      <c r="BW69" s="151"/>
      <c r="BX69" s="151"/>
      <c r="BY69" s="151"/>
      <c r="BZ69" s="151"/>
      <c r="CA69" s="151"/>
      <c r="CB69" s="151"/>
      <c r="CC69" s="151"/>
      <c r="CD69" s="151"/>
      <c r="CE69" s="151"/>
      <c r="CF69" s="151"/>
      <c r="CG69" s="151"/>
      <c r="CH69" s="151"/>
      <c r="CI69" s="151"/>
      <c r="CJ69" s="151"/>
      <c r="CK69" s="151"/>
      <c r="CL69" s="151"/>
      <c r="CM69" s="151"/>
      <c r="CN69" s="152" t="s">
        <v>13</v>
      </c>
      <c r="CO69" s="152"/>
      <c r="CP69" s="152"/>
      <c r="CQ69" s="152"/>
      <c r="CR69" s="152"/>
      <c r="CS69" s="152"/>
      <c r="CT69" s="152"/>
      <c r="CU69" s="152"/>
      <c r="CV69" s="152"/>
    </row>
    <row r="70" spans="1:100" ht="14.25">
      <c r="A70" s="140"/>
      <c r="B70" s="140"/>
      <c r="C70" s="140"/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38"/>
      <c r="T70" s="138"/>
      <c r="U70" s="1"/>
      <c r="W70" s="149" t="s">
        <v>10</v>
      </c>
      <c r="X70" s="137"/>
      <c r="Y70" s="137"/>
      <c r="Z70" s="137"/>
      <c r="AA70" s="137">
        <f>AA50</f>
        <v>2808</v>
      </c>
      <c r="AB70" s="137"/>
      <c r="AC70" s="137"/>
      <c r="AD70" s="137"/>
      <c r="AE70" s="137"/>
      <c r="AF70" s="137"/>
      <c r="AG70" s="137"/>
      <c r="AH70" s="14"/>
      <c r="AI70" s="137" t="s">
        <v>155</v>
      </c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  <c r="AW70" s="137"/>
      <c r="AX70" s="137"/>
      <c r="AY70" s="137"/>
      <c r="AZ70" s="137"/>
      <c r="BA70" s="137"/>
      <c r="BB70" s="137"/>
      <c r="BC70" s="137"/>
      <c r="BD70" s="137"/>
      <c r="BE70" s="137"/>
      <c r="BF70" s="137"/>
      <c r="BG70" s="10"/>
      <c r="BH70" s="136">
        <f>BH50</f>
        <v>46.5</v>
      </c>
      <c r="BI70" s="136"/>
      <c r="BJ70" s="136"/>
      <c r="BK70" s="136"/>
      <c r="BL70" s="136"/>
      <c r="BM70" s="136"/>
      <c r="BN70" s="136"/>
      <c r="BO70" s="136"/>
      <c r="BP70" s="139" t="s">
        <v>12</v>
      </c>
      <c r="BQ70" s="139"/>
      <c r="BR70" s="139"/>
      <c r="BS70" s="139"/>
      <c r="BT70" s="139"/>
      <c r="BU70" s="139"/>
      <c r="BV70" s="125">
        <f aca="true" t="shared" si="4" ref="BV70:BV76">BV50</f>
        <v>10.84</v>
      </c>
      <c r="BW70" s="125"/>
      <c r="BX70" s="125"/>
      <c r="BY70" s="125"/>
      <c r="BZ70" s="125"/>
      <c r="CA70" s="125"/>
      <c r="CB70" s="125"/>
      <c r="CC70" s="15"/>
      <c r="CD70" s="136">
        <f>CD50</f>
        <v>504.06</v>
      </c>
      <c r="CE70" s="136"/>
      <c r="CF70" s="136"/>
      <c r="CG70" s="136"/>
      <c r="CH70" s="136"/>
      <c r="CI70" s="136"/>
      <c r="CJ70" s="136"/>
      <c r="CK70" s="136"/>
      <c r="CL70" s="136"/>
      <c r="CM70" s="15"/>
      <c r="CN70" s="126">
        <f>SUM(CD50:CL56)</f>
        <v>4450.64</v>
      </c>
      <c r="CO70" s="127"/>
      <c r="CP70" s="127"/>
      <c r="CQ70" s="127"/>
      <c r="CR70" s="127"/>
      <c r="CS70" s="127"/>
      <c r="CT70" s="127"/>
      <c r="CU70" s="127"/>
      <c r="CV70" s="128"/>
    </row>
    <row r="71" spans="1:100" ht="14.25">
      <c r="A71" s="140"/>
      <c r="B71" s="140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40"/>
      <c r="Q71" s="140"/>
      <c r="R71" s="140"/>
      <c r="S71" s="138"/>
      <c r="T71" s="138"/>
      <c r="U71" s="1"/>
      <c r="W71" s="3" t="s">
        <v>173</v>
      </c>
      <c r="X71" s="4"/>
      <c r="Y71" s="4"/>
      <c r="Z71" s="4" t="s">
        <v>165</v>
      </c>
      <c r="AA71" s="4"/>
      <c r="AB71" s="4"/>
      <c r="AC71" s="4"/>
      <c r="AD71" s="4"/>
      <c r="AE71" s="4"/>
      <c r="AF71" s="4"/>
      <c r="AG71" s="15"/>
      <c r="AH71" s="14"/>
      <c r="AI71" s="137" t="s">
        <v>160</v>
      </c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  <c r="AW71" s="137"/>
      <c r="AX71" s="137"/>
      <c r="AY71" s="137"/>
      <c r="AZ71" s="137"/>
      <c r="BA71" s="137"/>
      <c r="BB71" s="137"/>
      <c r="BC71" s="137"/>
      <c r="BD71" s="137"/>
      <c r="BE71" s="137"/>
      <c r="BF71" s="137"/>
      <c r="BG71" s="4"/>
      <c r="BH71" s="163">
        <f>BH70</f>
        <v>46.5</v>
      </c>
      <c r="BI71" s="135"/>
      <c r="BJ71" s="135"/>
      <c r="BK71" s="135"/>
      <c r="BL71" s="135"/>
      <c r="BM71" s="135"/>
      <c r="BN71" s="135"/>
      <c r="BO71" s="135"/>
      <c r="BP71" s="162" t="s">
        <v>12</v>
      </c>
      <c r="BQ71" s="162"/>
      <c r="BR71" s="162"/>
      <c r="BS71" s="162"/>
      <c r="BT71" s="162"/>
      <c r="BU71" s="162"/>
      <c r="BV71" s="136">
        <f t="shared" si="4"/>
        <v>1.38</v>
      </c>
      <c r="BW71" s="136"/>
      <c r="BX71" s="136"/>
      <c r="BY71" s="136"/>
      <c r="BZ71" s="136"/>
      <c r="CA71" s="136"/>
      <c r="CB71" s="136"/>
      <c r="CC71" s="15"/>
      <c r="CD71" s="136">
        <f>BH71*BV71</f>
        <v>64.17</v>
      </c>
      <c r="CE71" s="136"/>
      <c r="CF71" s="136"/>
      <c r="CG71" s="136"/>
      <c r="CH71" s="136"/>
      <c r="CI71" s="136"/>
      <c r="CJ71" s="136"/>
      <c r="CK71" s="136"/>
      <c r="CL71" s="136"/>
      <c r="CM71" s="15"/>
      <c r="CN71" s="129"/>
      <c r="CO71" s="130"/>
      <c r="CP71" s="130"/>
      <c r="CQ71" s="130"/>
      <c r="CR71" s="130"/>
      <c r="CS71" s="130"/>
      <c r="CT71" s="130"/>
      <c r="CU71" s="130"/>
      <c r="CV71" s="131"/>
    </row>
    <row r="72" spans="1:100" ht="14.25">
      <c r="A72" s="140"/>
      <c r="B72" s="140"/>
      <c r="C72" s="140"/>
      <c r="D72" s="140"/>
      <c r="E72" s="140"/>
      <c r="F72" s="140"/>
      <c r="G72" s="140"/>
      <c r="H72" s="140"/>
      <c r="I72" s="140"/>
      <c r="J72" s="140"/>
      <c r="K72" s="140"/>
      <c r="L72" s="140"/>
      <c r="M72" s="140"/>
      <c r="N72" s="140"/>
      <c r="O72" s="140"/>
      <c r="P72" s="140"/>
      <c r="Q72" s="140"/>
      <c r="R72" s="140"/>
      <c r="S72" s="138"/>
      <c r="T72" s="138"/>
      <c r="U72" s="1"/>
      <c r="W72" s="3"/>
      <c r="X72" s="4"/>
      <c r="Y72" s="4"/>
      <c r="Z72" s="4"/>
      <c r="AA72" s="4"/>
      <c r="AB72" s="4"/>
      <c r="AC72" s="4"/>
      <c r="AD72" s="4"/>
      <c r="AE72" s="4"/>
      <c r="AF72" s="4"/>
      <c r="AG72" s="15"/>
      <c r="AH72" s="14"/>
      <c r="AI72" s="137" t="s">
        <v>151</v>
      </c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  <c r="AW72" s="137"/>
      <c r="AX72" s="137"/>
      <c r="AY72" s="137"/>
      <c r="AZ72" s="137"/>
      <c r="BA72" s="137"/>
      <c r="BB72" s="137"/>
      <c r="BC72" s="137"/>
      <c r="BD72" s="137"/>
      <c r="BE72" s="137"/>
      <c r="BF72" s="137"/>
      <c r="BG72" s="4"/>
      <c r="BH72" s="136">
        <f>BH52</f>
        <v>46.5</v>
      </c>
      <c r="BI72" s="136"/>
      <c r="BJ72" s="136"/>
      <c r="BK72" s="136"/>
      <c r="BL72" s="136"/>
      <c r="BM72" s="136"/>
      <c r="BN72" s="136"/>
      <c r="BO72" s="136"/>
      <c r="BP72" s="139" t="s">
        <v>12</v>
      </c>
      <c r="BQ72" s="139"/>
      <c r="BR72" s="139"/>
      <c r="BS72" s="139"/>
      <c r="BT72" s="139"/>
      <c r="BU72" s="139"/>
      <c r="BV72" s="136">
        <f t="shared" si="4"/>
        <v>0</v>
      </c>
      <c r="BW72" s="136"/>
      <c r="BX72" s="136"/>
      <c r="BY72" s="136"/>
      <c r="BZ72" s="136"/>
      <c r="CA72" s="136"/>
      <c r="CB72" s="136"/>
      <c r="CC72" s="15"/>
      <c r="CD72" s="136">
        <f>CD52</f>
        <v>0</v>
      </c>
      <c r="CE72" s="136"/>
      <c r="CF72" s="136"/>
      <c r="CG72" s="136"/>
      <c r="CH72" s="136"/>
      <c r="CI72" s="136"/>
      <c r="CJ72" s="136"/>
      <c r="CK72" s="136"/>
      <c r="CL72" s="136"/>
      <c r="CM72" s="15"/>
      <c r="CN72" s="129"/>
      <c r="CO72" s="130"/>
      <c r="CP72" s="130"/>
      <c r="CQ72" s="130"/>
      <c r="CR72" s="130"/>
      <c r="CS72" s="130"/>
      <c r="CT72" s="130"/>
      <c r="CU72" s="130"/>
      <c r="CV72" s="131"/>
    </row>
    <row r="73" spans="1:100" ht="14.25">
      <c r="A73" s="140"/>
      <c r="B73" s="140"/>
      <c r="C73" s="140"/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38"/>
      <c r="T73" s="138"/>
      <c r="U73" s="1"/>
      <c r="W73" s="3" t="s">
        <v>178</v>
      </c>
      <c r="X73" s="4"/>
      <c r="Y73" s="4"/>
      <c r="Z73" s="4"/>
      <c r="AA73" s="4"/>
      <c r="AB73" s="4"/>
      <c r="AC73" s="4"/>
      <c r="AD73" s="4"/>
      <c r="AE73" s="4"/>
      <c r="AF73" s="4"/>
      <c r="AG73" s="15"/>
      <c r="AH73" s="14"/>
      <c r="AI73" s="137" t="s">
        <v>162</v>
      </c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  <c r="AW73" s="137"/>
      <c r="AX73" s="137"/>
      <c r="AY73" s="137"/>
      <c r="AZ73" s="137"/>
      <c r="BA73" s="137"/>
      <c r="BB73" s="137"/>
      <c r="BC73" s="137"/>
      <c r="BD73" s="137"/>
      <c r="BE73" s="137"/>
      <c r="BF73" s="137"/>
      <c r="BG73" s="4"/>
      <c r="BH73" s="135">
        <f>BH53</f>
        <v>8</v>
      </c>
      <c r="BI73" s="135"/>
      <c r="BJ73" s="135"/>
      <c r="BK73" s="135"/>
      <c r="BL73" s="135"/>
      <c r="BM73" s="135"/>
      <c r="BN73" s="135"/>
      <c r="BO73" s="135"/>
      <c r="BP73" s="137" t="s">
        <v>14</v>
      </c>
      <c r="BQ73" s="137"/>
      <c r="BR73" s="137"/>
      <c r="BS73" s="137"/>
      <c r="BT73" s="137"/>
      <c r="BU73" s="137"/>
      <c r="BV73" s="136">
        <f t="shared" si="4"/>
        <v>356.85</v>
      </c>
      <c r="BW73" s="137"/>
      <c r="BX73" s="137"/>
      <c r="BY73" s="137"/>
      <c r="BZ73" s="137"/>
      <c r="CA73" s="137"/>
      <c r="CB73" s="137"/>
      <c r="CC73" s="15"/>
      <c r="CD73" s="136">
        <f>CD53</f>
        <v>2854.8</v>
      </c>
      <c r="CE73" s="136"/>
      <c r="CF73" s="136"/>
      <c r="CG73" s="136"/>
      <c r="CH73" s="136"/>
      <c r="CI73" s="136"/>
      <c r="CJ73" s="136"/>
      <c r="CK73" s="136"/>
      <c r="CL73" s="136"/>
      <c r="CM73" s="15"/>
      <c r="CN73" s="129"/>
      <c r="CO73" s="130"/>
      <c r="CP73" s="130"/>
      <c r="CQ73" s="130"/>
      <c r="CR73" s="130"/>
      <c r="CS73" s="130"/>
      <c r="CT73" s="130"/>
      <c r="CU73" s="130"/>
      <c r="CV73" s="131"/>
    </row>
    <row r="74" spans="1:100" ht="14.25">
      <c r="A74" s="140"/>
      <c r="B74" s="140"/>
      <c r="C74" s="140"/>
      <c r="D74" s="140"/>
      <c r="E74" s="140"/>
      <c r="F74" s="140"/>
      <c r="G74" s="140"/>
      <c r="H74" s="140"/>
      <c r="I74" s="140"/>
      <c r="J74" s="140"/>
      <c r="K74" s="140"/>
      <c r="L74" s="140"/>
      <c r="M74" s="140"/>
      <c r="N74" s="140"/>
      <c r="O74" s="140"/>
      <c r="P74" s="140"/>
      <c r="Q74" s="140"/>
      <c r="R74" s="140"/>
      <c r="S74" s="138"/>
      <c r="T74" s="138"/>
      <c r="U74" s="1"/>
      <c r="W74" s="3" t="s">
        <v>177</v>
      </c>
      <c r="X74" s="4"/>
      <c r="Y74" s="4"/>
      <c r="Z74" s="4"/>
      <c r="AA74" s="4"/>
      <c r="AB74" s="4"/>
      <c r="AC74" s="4"/>
      <c r="AD74" s="4"/>
      <c r="AE74" s="4"/>
      <c r="AF74" s="4"/>
      <c r="AG74" s="15"/>
      <c r="AH74" s="14"/>
      <c r="AI74" s="137" t="s">
        <v>154</v>
      </c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  <c r="AW74" s="137"/>
      <c r="AX74" s="137"/>
      <c r="AY74" s="137"/>
      <c r="AZ74" s="137"/>
      <c r="BA74" s="137"/>
      <c r="BB74" s="137"/>
      <c r="BC74" s="137"/>
      <c r="BD74" s="137"/>
      <c r="BE74" s="137"/>
      <c r="BF74" s="137"/>
      <c r="BG74" s="4"/>
      <c r="BH74" s="135">
        <f>BH54</f>
        <v>10</v>
      </c>
      <c r="BI74" s="135"/>
      <c r="BJ74" s="135"/>
      <c r="BK74" s="135"/>
      <c r="BL74" s="135"/>
      <c r="BM74" s="135"/>
      <c r="BN74" s="135"/>
      <c r="BO74" s="135"/>
      <c r="BP74" s="137" t="s">
        <v>14</v>
      </c>
      <c r="BQ74" s="137"/>
      <c r="BR74" s="137"/>
      <c r="BS74" s="137"/>
      <c r="BT74" s="137"/>
      <c r="BU74" s="137"/>
      <c r="BV74" s="136">
        <f t="shared" si="4"/>
        <v>23.93</v>
      </c>
      <c r="BW74" s="136"/>
      <c r="BX74" s="136"/>
      <c r="BY74" s="136"/>
      <c r="BZ74" s="136"/>
      <c r="CA74" s="136"/>
      <c r="CB74" s="136"/>
      <c r="CC74" s="15"/>
      <c r="CD74" s="136">
        <f>CD54</f>
        <v>239.3</v>
      </c>
      <c r="CE74" s="136"/>
      <c r="CF74" s="136"/>
      <c r="CG74" s="136"/>
      <c r="CH74" s="136"/>
      <c r="CI74" s="136"/>
      <c r="CJ74" s="136"/>
      <c r="CK74" s="136"/>
      <c r="CL74" s="136"/>
      <c r="CM74" s="15"/>
      <c r="CN74" s="129"/>
      <c r="CO74" s="130"/>
      <c r="CP74" s="130"/>
      <c r="CQ74" s="130"/>
      <c r="CR74" s="130"/>
      <c r="CS74" s="130"/>
      <c r="CT74" s="130"/>
      <c r="CU74" s="130"/>
      <c r="CV74" s="131"/>
    </row>
    <row r="75" spans="1:100" s="24" customFormat="1" ht="14.25">
      <c r="A75" s="140"/>
      <c r="B75" s="140"/>
      <c r="C75" s="140"/>
      <c r="D75" s="140"/>
      <c r="E75" s="140"/>
      <c r="F75" s="140"/>
      <c r="G75" s="140"/>
      <c r="H75" s="140"/>
      <c r="I75" s="140"/>
      <c r="J75" s="140"/>
      <c r="K75" s="140"/>
      <c r="L75" s="140"/>
      <c r="M75" s="140"/>
      <c r="N75" s="140"/>
      <c r="O75" s="140"/>
      <c r="P75" s="140"/>
      <c r="Q75" s="140"/>
      <c r="R75" s="140"/>
      <c r="S75" s="138"/>
      <c r="T75" s="138"/>
      <c r="U75" s="1"/>
      <c r="W75" s="3"/>
      <c r="X75" s="4"/>
      <c r="Y75" s="4"/>
      <c r="Z75" s="4"/>
      <c r="AA75" s="4"/>
      <c r="AB75" s="4"/>
      <c r="AC75" s="4"/>
      <c r="AD75" s="4"/>
      <c r="AE75" s="4"/>
      <c r="AF75" s="4"/>
      <c r="AG75" s="23"/>
      <c r="AH75" s="22"/>
      <c r="AI75" s="166" t="s">
        <v>167</v>
      </c>
      <c r="AJ75" s="166"/>
      <c r="AK75" s="166"/>
      <c r="AL75" s="166"/>
      <c r="AM75" s="166"/>
      <c r="AN75" s="166"/>
      <c r="AO75" s="166"/>
      <c r="AP75" s="166"/>
      <c r="AQ75" s="166"/>
      <c r="AR75" s="166"/>
      <c r="AS75" s="166"/>
      <c r="AT75" s="166"/>
      <c r="AU75" s="166"/>
      <c r="AV75" s="166"/>
      <c r="AW75" s="166"/>
      <c r="AX75" s="166"/>
      <c r="AY75" s="166"/>
      <c r="AZ75" s="166"/>
      <c r="BA75" s="166"/>
      <c r="BB75" s="166"/>
      <c r="BC75" s="166"/>
      <c r="BD75" s="166"/>
      <c r="BE75" s="166"/>
      <c r="BF75" s="166"/>
      <c r="BG75" s="4"/>
      <c r="BH75" s="135">
        <f>BH55</f>
        <v>13.5</v>
      </c>
      <c r="BI75" s="135"/>
      <c r="BJ75" s="135"/>
      <c r="BK75" s="135"/>
      <c r="BL75" s="135"/>
      <c r="BM75" s="135"/>
      <c r="BN75" s="135"/>
      <c r="BO75" s="135"/>
      <c r="BP75" s="166" t="s">
        <v>161</v>
      </c>
      <c r="BQ75" s="166"/>
      <c r="BR75" s="166"/>
      <c r="BS75" s="166"/>
      <c r="BT75" s="166"/>
      <c r="BU75" s="166"/>
      <c r="BV75" s="136">
        <f t="shared" si="4"/>
        <v>2.26</v>
      </c>
      <c r="BW75" s="136"/>
      <c r="BX75" s="136"/>
      <c r="BY75" s="136"/>
      <c r="BZ75" s="136"/>
      <c r="CA75" s="136"/>
      <c r="CB75" s="136"/>
      <c r="CC75" s="23"/>
      <c r="CD75" s="136">
        <f>CD55</f>
        <v>30.509999999999998</v>
      </c>
      <c r="CE75" s="136"/>
      <c r="CF75" s="136"/>
      <c r="CG75" s="136"/>
      <c r="CH75" s="136"/>
      <c r="CI75" s="136"/>
      <c r="CJ75" s="136"/>
      <c r="CK75" s="136"/>
      <c r="CL75" s="136"/>
      <c r="CM75" s="23"/>
      <c r="CN75" s="129"/>
      <c r="CO75" s="130"/>
      <c r="CP75" s="130"/>
      <c r="CQ75" s="130"/>
      <c r="CR75" s="130"/>
      <c r="CS75" s="130"/>
      <c r="CT75" s="130"/>
      <c r="CU75" s="130"/>
      <c r="CV75" s="131"/>
    </row>
    <row r="76" spans="1:100" ht="14.25">
      <c r="A76" s="140"/>
      <c r="B76" s="140"/>
      <c r="C76" s="140"/>
      <c r="D76" s="140"/>
      <c r="E76" s="140"/>
      <c r="F76" s="140"/>
      <c r="G76" s="140"/>
      <c r="H76" s="140"/>
      <c r="I76" s="140"/>
      <c r="J76" s="140"/>
      <c r="K76" s="140"/>
      <c r="L76" s="140"/>
      <c r="M76" s="140"/>
      <c r="N76" s="140"/>
      <c r="O76" s="140"/>
      <c r="P76" s="140"/>
      <c r="Q76" s="140"/>
      <c r="R76" s="140"/>
      <c r="S76" s="138"/>
      <c r="T76" s="138"/>
      <c r="U76" s="1"/>
      <c r="W76" s="5" t="s">
        <v>163</v>
      </c>
      <c r="X76" s="6"/>
      <c r="Y76" s="6"/>
      <c r="Z76" s="6"/>
      <c r="AA76" s="6"/>
      <c r="AB76" s="6"/>
      <c r="AC76" s="6"/>
      <c r="AD76" s="6"/>
      <c r="AE76" s="6"/>
      <c r="AF76" s="6"/>
      <c r="AG76" s="13"/>
      <c r="AH76" s="12"/>
      <c r="AI76" s="143" t="s">
        <v>171</v>
      </c>
      <c r="AJ76" s="143"/>
      <c r="AK76" s="143"/>
      <c r="AL76" s="143"/>
      <c r="AM76" s="143"/>
      <c r="AN76" s="143"/>
      <c r="AO76" s="143"/>
      <c r="AP76" s="143"/>
      <c r="AQ76" s="143"/>
      <c r="AR76" s="143"/>
      <c r="AS76" s="143"/>
      <c r="AT76" s="143"/>
      <c r="AU76" s="143"/>
      <c r="AV76" s="143"/>
      <c r="AW76" s="143"/>
      <c r="AX76" s="143"/>
      <c r="AY76" s="143"/>
      <c r="AZ76" s="143"/>
      <c r="BA76" s="143"/>
      <c r="BB76" s="143"/>
      <c r="BC76" s="143"/>
      <c r="BD76" s="143"/>
      <c r="BE76" s="143"/>
      <c r="BF76" s="143"/>
      <c r="BG76" s="6"/>
      <c r="BH76" s="165">
        <f>BH56</f>
        <v>18</v>
      </c>
      <c r="BI76" s="165"/>
      <c r="BJ76" s="165"/>
      <c r="BK76" s="165"/>
      <c r="BL76" s="165"/>
      <c r="BM76" s="165"/>
      <c r="BN76" s="165"/>
      <c r="BO76" s="165"/>
      <c r="BP76" s="143" t="s">
        <v>14</v>
      </c>
      <c r="BQ76" s="143"/>
      <c r="BR76" s="143"/>
      <c r="BS76" s="143"/>
      <c r="BT76" s="143"/>
      <c r="BU76" s="143"/>
      <c r="BV76" s="124">
        <f t="shared" si="4"/>
        <v>42.1</v>
      </c>
      <c r="BW76" s="124"/>
      <c r="BX76" s="124"/>
      <c r="BY76" s="124"/>
      <c r="BZ76" s="124"/>
      <c r="CA76" s="124"/>
      <c r="CB76" s="124"/>
      <c r="CC76" s="13"/>
      <c r="CD76" s="124">
        <f>CD56</f>
        <v>757.8000000000001</v>
      </c>
      <c r="CE76" s="124"/>
      <c r="CF76" s="124"/>
      <c r="CG76" s="124"/>
      <c r="CH76" s="124"/>
      <c r="CI76" s="124"/>
      <c r="CJ76" s="124"/>
      <c r="CK76" s="124"/>
      <c r="CL76" s="124"/>
      <c r="CM76" s="13"/>
      <c r="CN76" s="132"/>
      <c r="CO76" s="133"/>
      <c r="CP76" s="133"/>
      <c r="CQ76" s="133"/>
      <c r="CR76" s="133"/>
      <c r="CS76" s="133"/>
      <c r="CT76" s="133"/>
      <c r="CU76" s="133"/>
      <c r="CV76" s="134"/>
    </row>
    <row r="77" spans="1:78" ht="14.25">
      <c r="A77" s="140"/>
      <c r="B77" s="140"/>
      <c r="C77" s="140"/>
      <c r="D77" s="140"/>
      <c r="E77" s="140"/>
      <c r="F77" s="140"/>
      <c r="G77" s="140"/>
      <c r="H77" s="140"/>
      <c r="I77" s="140"/>
      <c r="J77" s="140"/>
      <c r="K77" s="140"/>
      <c r="L77" s="140"/>
      <c r="M77" s="140"/>
      <c r="N77" s="140"/>
      <c r="O77" s="140"/>
      <c r="P77" s="140"/>
      <c r="Q77" s="140"/>
      <c r="R77" s="140"/>
      <c r="S77" s="138"/>
      <c r="T77" s="138"/>
      <c r="U77" s="1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</row>
    <row r="78" spans="21:89" ht="16.5" customHeight="1">
      <c r="U78" s="1"/>
      <c r="W78" s="142" t="s">
        <v>17</v>
      </c>
      <c r="X78" s="142"/>
      <c r="Y78" s="142"/>
      <c r="Z78" s="142"/>
      <c r="AA78" s="142"/>
      <c r="AB78" s="142"/>
      <c r="AC78" s="142"/>
      <c r="AD78" s="142"/>
      <c r="AE78" s="142"/>
      <c r="AF78" s="142"/>
      <c r="AG78" s="142"/>
      <c r="AH78" s="142"/>
      <c r="AI78" s="142"/>
      <c r="AJ78" s="142"/>
      <c r="AK78" s="142"/>
      <c r="AL78" s="142"/>
      <c r="AM78" s="142"/>
      <c r="AN78" s="142"/>
      <c r="AO78" s="142"/>
      <c r="AP78" s="142"/>
      <c r="AQ78" s="142"/>
      <c r="AR78" s="142"/>
      <c r="AS78" s="142"/>
      <c r="AX78" s="165"/>
      <c r="AY78" s="165"/>
      <c r="AZ78" s="165"/>
      <c r="BA78" s="165"/>
      <c r="BB78" s="165"/>
      <c r="BC78" s="165"/>
      <c r="BD78" s="165"/>
      <c r="BE78" s="165"/>
      <c r="BF78" s="165"/>
      <c r="BG78" s="165"/>
      <c r="BH78" s="165"/>
      <c r="BI78" s="165"/>
      <c r="BJ78" s="165"/>
      <c r="BK78" s="165"/>
      <c r="BL78" s="165"/>
      <c r="BM78" s="165"/>
      <c r="BP78" s="142" t="s">
        <v>18</v>
      </c>
      <c r="BQ78" s="142"/>
      <c r="BR78" s="142"/>
      <c r="BS78" s="142"/>
      <c r="BT78" s="142"/>
      <c r="BU78" s="142"/>
      <c r="BV78" s="165"/>
      <c r="BW78" s="165"/>
      <c r="BX78" s="165"/>
      <c r="BY78" s="165"/>
      <c r="BZ78" s="165"/>
      <c r="CA78" s="165"/>
      <c r="CB78" s="165"/>
      <c r="CC78" s="165"/>
      <c r="CD78" s="165"/>
      <c r="CE78" s="165"/>
      <c r="CF78" s="165"/>
      <c r="CG78" s="165"/>
      <c r="CH78" s="165"/>
      <c r="CI78" s="165"/>
      <c r="CJ78" s="165"/>
      <c r="CK78" s="165"/>
    </row>
    <row r="79" spans="1:86" ht="14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</row>
    <row r="80" spans="1:86" ht="14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</row>
  </sheetData>
  <sheetProtection/>
  <mergeCells count="264">
    <mergeCell ref="BV75:CB75"/>
    <mergeCell ref="CD35:CL35"/>
    <mergeCell ref="CD15:CL15"/>
    <mergeCell ref="AP28:CJ28"/>
    <mergeCell ref="CK28:CO28"/>
    <mergeCell ref="BH51:BO51"/>
    <mergeCell ref="BH35:BO35"/>
    <mergeCell ref="BP52:BU52"/>
    <mergeCell ref="BV52:CB52"/>
    <mergeCell ref="W38:AS38"/>
    <mergeCell ref="CJ21:CV21"/>
    <mergeCell ref="BP35:BU35"/>
    <mergeCell ref="CD72:CL72"/>
    <mergeCell ref="CJ61:CV61"/>
    <mergeCell ref="BP51:BU51"/>
    <mergeCell ref="BV51:CB51"/>
    <mergeCell ref="CN69:CV69"/>
    <mergeCell ref="CD70:CL70"/>
    <mergeCell ref="CN70:CV76"/>
    <mergeCell ref="BV55:CB55"/>
    <mergeCell ref="W23:AW23"/>
    <mergeCell ref="W27:AN27"/>
    <mergeCell ref="AZ22:CV22"/>
    <mergeCell ref="AY25:BX25"/>
    <mergeCell ref="BZ25:CC25"/>
    <mergeCell ref="CE25:CV25"/>
    <mergeCell ref="CE26:CV26"/>
    <mergeCell ref="AP27:CV27"/>
    <mergeCell ref="W22:AX22"/>
    <mergeCell ref="AI71:BF71"/>
    <mergeCell ref="BH71:BO71"/>
    <mergeCell ref="BP71:BU71"/>
    <mergeCell ref="BV71:CB71"/>
    <mergeCell ref="CD71:CL71"/>
    <mergeCell ref="AI51:BF51"/>
    <mergeCell ref="W68:AN68"/>
    <mergeCell ref="W69:CM69"/>
    <mergeCell ref="AP68:CJ68"/>
    <mergeCell ref="CK68:CO68"/>
    <mergeCell ref="AI35:BF35"/>
    <mergeCell ref="W78:AS78"/>
    <mergeCell ref="AX78:BM78"/>
    <mergeCell ref="BP78:BU78"/>
    <mergeCell ref="BV78:CK78"/>
    <mergeCell ref="AI74:BF74"/>
    <mergeCell ref="BH74:BO74"/>
    <mergeCell ref="BP74:BU74"/>
    <mergeCell ref="BV74:CB74"/>
    <mergeCell ref="CD74:CL74"/>
    <mergeCell ref="CD73:CL73"/>
    <mergeCell ref="AI76:BF76"/>
    <mergeCell ref="BH76:BO76"/>
    <mergeCell ref="BP76:BU76"/>
    <mergeCell ref="BV76:CB76"/>
    <mergeCell ref="CD76:CL76"/>
    <mergeCell ref="AI75:BF75"/>
    <mergeCell ref="CD75:CL75"/>
    <mergeCell ref="BH75:BO75"/>
    <mergeCell ref="BP75:BU75"/>
    <mergeCell ref="BH72:BO72"/>
    <mergeCell ref="BP72:BU72"/>
    <mergeCell ref="BV72:CB72"/>
    <mergeCell ref="AI73:BF73"/>
    <mergeCell ref="BH73:BO73"/>
    <mergeCell ref="BP73:BU73"/>
    <mergeCell ref="AI72:BF72"/>
    <mergeCell ref="W70:Z70"/>
    <mergeCell ref="AA70:AG70"/>
    <mergeCell ref="AI70:BF70"/>
    <mergeCell ref="BH70:BO70"/>
    <mergeCell ref="BP70:BU70"/>
    <mergeCell ref="BV70:CB70"/>
    <mergeCell ref="W66:AW66"/>
    <mergeCell ref="AY66:BX66"/>
    <mergeCell ref="BZ66:CC66"/>
    <mergeCell ref="CE66:CV66"/>
    <mergeCell ref="W67:AN67"/>
    <mergeCell ref="AP67:CV67"/>
    <mergeCell ref="W62:AX62"/>
    <mergeCell ref="AZ62:CV62"/>
    <mergeCell ref="W63:AW63"/>
    <mergeCell ref="AY63:CV63"/>
    <mergeCell ref="W65:AW65"/>
    <mergeCell ref="AY65:BX65"/>
    <mergeCell ref="BZ65:CC65"/>
    <mergeCell ref="CE65:CV65"/>
    <mergeCell ref="CD51:CL51"/>
    <mergeCell ref="W58:AS58"/>
    <mergeCell ref="AX58:BM58"/>
    <mergeCell ref="BP58:BU58"/>
    <mergeCell ref="BV58:CK58"/>
    <mergeCell ref="AI54:BF54"/>
    <mergeCell ref="BH54:BO54"/>
    <mergeCell ref="BP54:BU54"/>
    <mergeCell ref="BV54:CB54"/>
    <mergeCell ref="CD54:CL54"/>
    <mergeCell ref="BV50:CB50"/>
    <mergeCell ref="AI56:BF56"/>
    <mergeCell ref="BH56:BO56"/>
    <mergeCell ref="BP56:BU56"/>
    <mergeCell ref="BV56:CB56"/>
    <mergeCell ref="CD56:CL56"/>
    <mergeCell ref="AI55:BF55"/>
    <mergeCell ref="BP55:BU55"/>
    <mergeCell ref="CD55:CL55"/>
    <mergeCell ref="BH55:BO55"/>
    <mergeCell ref="W49:CM49"/>
    <mergeCell ref="CD52:CL52"/>
    <mergeCell ref="AI53:BF53"/>
    <mergeCell ref="BH53:BO53"/>
    <mergeCell ref="BP53:BU53"/>
    <mergeCell ref="CD53:CL53"/>
    <mergeCell ref="AA50:AG50"/>
    <mergeCell ref="AI50:BF50"/>
    <mergeCell ref="BH50:BO50"/>
    <mergeCell ref="BP50:BU50"/>
    <mergeCell ref="CE45:CV45"/>
    <mergeCell ref="CK48:CO48"/>
    <mergeCell ref="CD50:CL50"/>
    <mergeCell ref="CN50:CV56"/>
    <mergeCell ref="AI52:BF52"/>
    <mergeCell ref="BH52:BO52"/>
    <mergeCell ref="CE46:CV46"/>
    <mergeCell ref="W47:AN47"/>
    <mergeCell ref="AP47:CV47"/>
    <mergeCell ref="W48:AN48"/>
    <mergeCell ref="CD36:CL36"/>
    <mergeCell ref="CN49:CV49"/>
    <mergeCell ref="AP48:CJ48"/>
    <mergeCell ref="W42:AX42"/>
    <mergeCell ref="AZ42:CV42"/>
    <mergeCell ref="W43:AW43"/>
    <mergeCell ref="AY43:CV43"/>
    <mergeCell ref="W45:AW45"/>
    <mergeCell ref="AY45:BX45"/>
    <mergeCell ref="BZ45:CC45"/>
    <mergeCell ref="AX38:BM38"/>
    <mergeCell ref="BP38:BU38"/>
    <mergeCell ref="BV38:CK38"/>
    <mergeCell ref="AI34:BF34"/>
    <mergeCell ref="BV35:CB35"/>
    <mergeCell ref="CJ41:CV41"/>
    <mergeCell ref="AI36:BF36"/>
    <mergeCell ref="BH36:BO36"/>
    <mergeCell ref="BP36:BU36"/>
    <mergeCell ref="BV36:CB36"/>
    <mergeCell ref="AI31:BF31"/>
    <mergeCell ref="BH31:BO31"/>
    <mergeCell ref="BP31:BU31"/>
    <mergeCell ref="BV31:CB31"/>
    <mergeCell ref="CD31:CL31"/>
    <mergeCell ref="AI33:BF33"/>
    <mergeCell ref="BH33:BO33"/>
    <mergeCell ref="BP33:BU33"/>
    <mergeCell ref="CD33:CL33"/>
    <mergeCell ref="BH34:BO34"/>
    <mergeCell ref="BP34:BU34"/>
    <mergeCell ref="BV34:CB34"/>
    <mergeCell ref="CD34:CL34"/>
    <mergeCell ref="CD30:CL30"/>
    <mergeCell ref="AI32:BF32"/>
    <mergeCell ref="BH32:BO32"/>
    <mergeCell ref="BP32:BU32"/>
    <mergeCell ref="BV32:CB32"/>
    <mergeCell ref="CD32:CL32"/>
    <mergeCell ref="W30:Z30"/>
    <mergeCell ref="AA30:AG30"/>
    <mergeCell ref="AI30:BF30"/>
    <mergeCell ref="BH30:BO30"/>
    <mergeCell ref="BP30:BU30"/>
    <mergeCell ref="AI15:BF15"/>
    <mergeCell ref="AY23:CV23"/>
    <mergeCell ref="BV30:CB30"/>
    <mergeCell ref="CP28:CV28"/>
    <mergeCell ref="W25:AW25"/>
    <mergeCell ref="W10:Z10"/>
    <mergeCell ref="AA10:AG10"/>
    <mergeCell ref="BP18:BU18"/>
    <mergeCell ref="BV18:CK18"/>
    <mergeCell ref="AX18:BM18"/>
    <mergeCell ref="W18:AS18"/>
    <mergeCell ref="AI10:BF10"/>
    <mergeCell ref="AI12:BF12"/>
    <mergeCell ref="AI13:BF13"/>
    <mergeCell ref="BH12:BO12"/>
    <mergeCell ref="AI11:BF11"/>
    <mergeCell ref="BV11:CB11"/>
    <mergeCell ref="BP11:BU11"/>
    <mergeCell ref="BH11:BO11"/>
    <mergeCell ref="BH16:BO16"/>
    <mergeCell ref="BP13:BU13"/>
    <mergeCell ref="AI16:BF16"/>
    <mergeCell ref="BH15:BO15"/>
    <mergeCell ref="BP15:BU15"/>
    <mergeCell ref="CJ1:CV1"/>
    <mergeCell ref="AZ2:CV2"/>
    <mergeCell ref="CN9:CV9"/>
    <mergeCell ref="W9:CM9"/>
    <mergeCell ref="CK8:CO8"/>
    <mergeCell ref="CP48:CV48"/>
    <mergeCell ref="BV14:CB14"/>
    <mergeCell ref="BV16:CB16"/>
    <mergeCell ref="BP14:BU14"/>
    <mergeCell ref="BP16:BU16"/>
    <mergeCell ref="W2:AX2"/>
    <mergeCell ref="AY3:CV3"/>
    <mergeCell ref="AY5:BX5"/>
    <mergeCell ref="AY6:BX6"/>
    <mergeCell ref="W5:AW5"/>
    <mergeCell ref="CE5:CV5"/>
    <mergeCell ref="CE6:CV6"/>
    <mergeCell ref="W6:AW6"/>
    <mergeCell ref="BZ5:CC5"/>
    <mergeCell ref="BZ6:CC6"/>
    <mergeCell ref="CP68:CV68"/>
    <mergeCell ref="BV73:CB73"/>
    <mergeCell ref="BV33:CB33"/>
    <mergeCell ref="W26:AW26"/>
    <mergeCell ref="AY26:BX26"/>
    <mergeCell ref="BZ26:CC26"/>
    <mergeCell ref="CN30:CV36"/>
    <mergeCell ref="W28:AN28"/>
    <mergeCell ref="W29:CM29"/>
    <mergeCell ref="CN29:CV29"/>
    <mergeCell ref="S64:T77"/>
    <mergeCell ref="A61:R77"/>
    <mergeCell ref="S61:T63"/>
    <mergeCell ref="BV53:CB53"/>
    <mergeCell ref="A41:R57"/>
    <mergeCell ref="S41:T43"/>
    <mergeCell ref="W46:AW46"/>
    <mergeCell ref="AY46:BX46"/>
    <mergeCell ref="BZ46:CC46"/>
    <mergeCell ref="W50:Z50"/>
    <mergeCell ref="A21:R37"/>
    <mergeCell ref="S21:T23"/>
    <mergeCell ref="S24:T37"/>
    <mergeCell ref="A1:R17"/>
    <mergeCell ref="S4:T17"/>
    <mergeCell ref="W3:AW3"/>
    <mergeCell ref="W7:AN7"/>
    <mergeCell ref="AP7:CV7"/>
    <mergeCell ref="W8:AN8"/>
    <mergeCell ref="S1:T3"/>
    <mergeCell ref="S44:T57"/>
    <mergeCell ref="CD11:CL11"/>
    <mergeCell ref="BP10:BU10"/>
    <mergeCell ref="BH10:BO10"/>
    <mergeCell ref="BV12:CB12"/>
    <mergeCell ref="BP12:BU12"/>
    <mergeCell ref="CD10:CL10"/>
    <mergeCell ref="CD12:CL12"/>
    <mergeCell ref="CD13:CL13"/>
    <mergeCell ref="CD14:CL14"/>
    <mergeCell ref="CP8:CV8"/>
    <mergeCell ref="AP8:CJ8"/>
    <mergeCell ref="CD16:CL16"/>
    <mergeCell ref="BV10:CB10"/>
    <mergeCell ref="CN10:CV16"/>
    <mergeCell ref="BH14:BO14"/>
    <mergeCell ref="BH13:BO13"/>
    <mergeCell ref="BV13:CB13"/>
    <mergeCell ref="AI14:BF14"/>
    <mergeCell ref="BV15:CB15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7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I11" sqref="I11"/>
    </sheetView>
  </sheetViews>
  <sheetFormatPr defaultColWidth="9.00390625" defaultRowHeight="14.25"/>
  <cols>
    <col min="1" max="1" width="34.25390625" style="0" customWidth="1"/>
    <col min="2" max="2" width="39.75390625" style="0" customWidth="1"/>
    <col min="3" max="3" width="12.125" style="0" bestFit="1" customWidth="1"/>
    <col min="4" max="4" width="6.375" style="16" customWidth="1"/>
    <col min="5" max="5" width="6.375" style="0" customWidth="1"/>
    <col min="6" max="6" width="4.375" style="11" bestFit="1" customWidth="1"/>
    <col min="7" max="7" width="4.875" style="0" bestFit="1" customWidth="1"/>
    <col min="8" max="8" width="9.00390625" style="34" customWidth="1"/>
  </cols>
  <sheetData>
    <row r="1" spans="1:8" ht="14.25">
      <c r="A1" s="11" t="s">
        <v>150</v>
      </c>
      <c r="B1" s="11" t="s">
        <v>26</v>
      </c>
      <c r="C1" s="11" t="s">
        <v>27</v>
      </c>
      <c r="D1" s="16">
        <f>SUM(E1:F1)</f>
        <v>49.6</v>
      </c>
      <c r="E1" s="16">
        <v>49.6</v>
      </c>
      <c r="F1" s="16"/>
      <c r="G1" s="11">
        <v>2801</v>
      </c>
      <c r="H1" s="35">
        <v>1</v>
      </c>
    </row>
    <row r="2" spans="1:8" ht="14.25">
      <c r="A2" s="11" t="s">
        <v>169</v>
      </c>
      <c r="B2" s="11" t="s">
        <v>28</v>
      </c>
      <c r="C2" s="11" t="s">
        <v>29</v>
      </c>
      <c r="D2" s="16">
        <f aca="true" t="shared" si="0" ref="D2:D49">SUM(E2:F2)</f>
        <v>46.9</v>
      </c>
      <c r="E2" s="16">
        <v>46.9</v>
      </c>
      <c r="F2" s="16"/>
      <c r="G2" s="11">
        <v>2802</v>
      </c>
      <c r="H2" s="35">
        <v>3</v>
      </c>
    </row>
    <row r="3" spans="1:8" ht="14.25">
      <c r="A3" s="17" t="s">
        <v>280</v>
      </c>
      <c r="B3" s="11" t="s">
        <v>30</v>
      </c>
      <c r="C3" s="11" t="s">
        <v>31</v>
      </c>
      <c r="D3" s="16">
        <f t="shared" si="0"/>
        <v>35.2</v>
      </c>
      <c r="E3" s="16">
        <v>35.2</v>
      </c>
      <c r="F3" s="16"/>
      <c r="G3" s="11">
        <v>2803</v>
      </c>
      <c r="H3" s="35">
        <v>0</v>
      </c>
    </row>
    <row r="4" spans="1:8" ht="14.25">
      <c r="A4" s="11" t="s">
        <v>170</v>
      </c>
      <c r="B4" s="11" t="s">
        <v>32</v>
      </c>
      <c r="C4" s="11" t="s">
        <v>33</v>
      </c>
      <c r="D4" s="16">
        <f t="shared" si="0"/>
        <v>56.400000000000006</v>
      </c>
      <c r="E4" s="16">
        <v>48.1</v>
      </c>
      <c r="F4" s="16">
        <v>8.3</v>
      </c>
      <c r="G4" s="11">
        <v>2804</v>
      </c>
      <c r="H4" s="35">
        <v>1</v>
      </c>
    </row>
    <row r="5" spans="1:8" ht="14.25">
      <c r="A5" s="11" t="s">
        <v>263</v>
      </c>
      <c r="B5" s="11" t="s">
        <v>34</v>
      </c>
      <c r="C5" s="11" t="s">
        <v>35</v>
      </c>
      <c r="D5" s="16">
        <f t="shared" si="0"/>
        <v>47.4</v>
      </c>
      <c r="E5" s="16">
        <v>47.4</v>
      </c>
      <c r="F5" s="16"/>
      <c r="G5" s="11">
        <v>2805</v>
      </c>
      <c r="H5" s="35">
        <v>3</v>
      </c>
    </row>
    <row r="6" spans="1:8" ht="14.25">
      <c r="A6" s="11" t="s">
        <v>272</v>
      </c>
      <c r="B6" s="11" t="s">
        <v>36</v>
      </c>
      <c r="C6" s="11" t="s">
        <v>274</v>
      </c>
      <c r="D6" s="16">
        <f t="shared" si="0"/>
        <v>48.4</v>
      </c>
      <c r="E6" s="16">
        <v>48.4</v>
      </c>
      <c r="F6" s="16"/>
      <c r="G6" s="11">
        <v>2806</v>
      </c>
      <c r="H6" s="35">
        <v>3</v>
      </c>
    </row>
    <row r="7" spans="1:8" ht="14.25">
      <c r="A7" s="11" t="s">
        <v>157</v>
      </c>
      <c r="B7" s="11" t="s">
        <v>37</v>
      </c>
      <c r="C7" s="20" t="s">
        <v>221</v>
      </c>
      <c r="D7" s="16">
        <f t="shared" si="0"/>
        <v>49.7</v>
      </c>
      <c r="E7" s="16">
        <v>49.7</v>
      </c>
      <c r="F7" s="16"/>
      <c r="G7" s="11">
        <v>2807</v>
      </c>
      <c r="H7" s="35">
        <v>3</v>
      </c>
    </row>
    <row r="8" spans="1:8" ht="14.25">
      <c r="A8" s="11" t="s">
        <v>38</v>
      </c>
      <c r="B8" s="11" t="s">
        <v>39</v>
      </c>
      <c r="C8" s="11" t="s">
        <v>138</v>
      </c>
      <c r="D8" s="16">
        <f t="shared" si="0"/>
        <v>46.5</v>
      </c>
      <c r="E8" s="16">
        <v>46.5</v>
      </c>
      <c r="F8" s="16"/>
      <c r="G8" s="11">
        <v>2808</v>
      </c>
      <c r="H8" s="35">
        <v>3</v>
      </c>
    </row>
    <row r="9" spans="1:8" ht="14.25">
      <c r="A9" s="11" t="s">
        <v>40</v>
      </c>
      <c r="B9" s="11" t="s">
        <v>41</v>
      </c>
      <c r="C9" s="11" t="s">
        <v>42</v>
      </c>
      <c r="D9" s="16">
        <f t="shared" si="0"/>
        <v>48.6</v>
      </c>
      <c r="E9" s="16">
        <v>48.6</v>
      </c>
      <c r="F9" s="16"/>
      <c r="G9" s="11">
        <v>2809</v>
      </c>
      <c r="H9" s="35">
        <v>1</v>
      </c>
    </row>
    <row r="10" spans="1:8" ht="14.25">
      <c r="A10" s="11" t="s">
        <v>43</v>
      </c>
      <c r="B10" s="11" t="s">
        <v>44</v>
      </c>
      <c r="C10" s="11" t="s">
        <v>45</v>
      </c>
      <c r="D10" s="16">
        <f t="shared" si="0"/>
        <v>48.8</v>
      </c>
      <c r="E10" s="16">
        <v>48.8</v>
      </c>
      <c r="F10" s="16"/>
      <c r="G10" s="11">
        <v>2810</v>
      </c>
      <c r="H10" s="35">
        <v>2</v>
      </c>
    </row>
    <row r="11" spans="1:8" ht="14.25">
      <c r="A11" s="11" t="s">
        <v>156</v>
      </c>
      <c r="B11" s="11" t="s">
        <v>46</v>
      </c>
      <c r="C11" s="11" t="s">
        <v>222</v>
      </c>
      <c r="D11" s="16">
        <f t="shared" si="0"/>
        <v>46.4</v>
      </c>
      <c r="E11" s="16">
        <v>46.4</v>
      </c>
      <c r="F11" s="16"/>
      <c r="G11" s="11">
        <v>2811</v>
      </c>
      <c r="H11" s="35">
        <v>4</v>
      </c>
    </row>
    <row r="12" spans="1:8" ht="14.25">
      <c r="A12" s="11" t="s">
        <v>266</v>
      </c>
      <c r="B12" s="11" t="s">
        <v>47</v>
      </c>
      <c r="C12" s="11" t="s">
        <v>275</v>
      </c>
      <c r="D12" s="16">
        <f t="shared" si="0"/>
        <v>48.1</v>
      </c>
      <c r="E12" s="16">
        <v>48.1</v>
      </c>
      <c r="F12" s="16"/>
      <c r="G12" s="11">
        <v>2812</v>
      </c>
      <c r="H12" s="35">
        <v>2</v>
      </c>
    </row>
    <row r="13" spans="1:8" ht="14.25">
      <c r="A13" s="11" t="s">
        <v>48</v>
      </c>
      <c r="B13" s="11" t="s">
        <v>49</v>
      </c>
      <c r="C13" s="11" t="s">
        <v>50</v>
      </c>
      <c r="D13" s="16">
        <f t="shared" si="0"/>
        <v>48.6</v>
      </c>
      <c r="E13" s="16">
        <v>48.6</v>
      </c>
      <c r="F13" s="16"/>
      <c r="G13" s="11">
        <v>2813</v>
      </c>
      <c r="H13" s="35">
        <v>2</v>
      </c>
    </row>
    <row r="14" spans="1:8" ht="14.25">
      <c r="A14" s="11" t="s">
        <v>51</v>
      </c>
      <c r="B14" s="11" t="s">
        <v>52</v>
      </c>
      <c r="C14" s="11" t="s">
        <v>53</v>
      </c>
      <c r="D14" s="16">
        <f t="shared" si="0"/>
        <v>46.9</v>
      </c>
      <c r="E14" s="16">
        <v>46.9</v>
      </c>
      <c r="F14" s="16"/>
      <c r="G14" s="11">
        <v>2814</v>
      </c>
      <c r="H14" s="35">
        <v>2</v>
      </c>
    </row>
    <row r="15" spans="1:8" ht="14.25">
      <c r="A15" s="11" t="s">
        <v>54</v>
      </c>
      <c r="B15" s="11" t="s">
        <v>55</v>
      </c>
      <c r="C15" s="11" t="s">
        <v>56</v>
      </c>
      <c r="D15" s="16">
        <f t="shared" si="0"/>
        <v>48.2</v>
      </c>
      <c r="E15" s="16">
        <v>48.2</v>
      </c>
      <c r="F15" s="16"/>
      <c r="G15" s="11">
        <v>2815</v>
      </c>
      <c r="H15" s="35">
        <v>1</v>
      </c>
    </row>
    <row r="16" spans="1:8" ht="14.25">
      <c r="A16" s="11" t="s">
        <v>57</v>
      </c>
      <c r="B16" s="11" t="s">
        <v>58</v>
      </c>
      <c r="C16" s="11" t="s">
        <v>59</v>
      </c>
      <c r="D16" s="16">
        <f t="shared" si="0"/>
        <v>49.4</v>
      </c>
      <c r="E16" s="16">
        <v>49.4</v>
      </c>
      <c r="F16" s="16"/>
      <c r="G16" s="11">
        <v>2816</v>
      </c>
      <c r="H16" s="35">
        <v>1</v>
      </c>
    </row>
    <row r="17" spans="1:8" ht="14.25">
      <c r="A17" s="11" t="s">
        <v>60</v>
      </c>
      <c r="B17" s="11" t="s">
        <v>61</v>
      </c>
      <c r="C17" s="11" t="s">
        <v>223</v>
      </c>
      <c r="D17" s="16">
        <f t="shared" si="0"/>
        <v>82.2</v>
      </c>
      <c r="E17" s="16">
        <v>75</v>
      </c>
      <c r="F17" s="16">
        <v>7.2</v>
      </c>
      <c r="G17" s="11">
        <v>2817</v>
      </c>
      <c r="H17" s="35">
        <v>4</v>
      </c>
    </row>
    <row r="18" spans="1:8" ht="14.25">
      <c r="A18" s="11" t="s">
        <v>62</v>
      </c>
      <c r="B18" s="11" t="s">
        <v>63</v>
      </c>
      <c r="C18" s="11" t="s">
        <v>64</v>
      </c>
      <c r="D18" s="16">
        <f t="shared" si="0"/>
        <v>57.8</v>
      </c>
      <c r="E18" s="16">
        <v>57.8</v>
      </c>
      <c r="F18" s="16"/>
      <c r="G18" s="11">
        <v>2818</v>
      </c>
      <c r="H18" s="35">
        <v>2</v>
      </c>
    </row>
    <row r="19" spans="1:8" ht="14.25">
      <c r="A19" s="11" t="s">
        <v>65</v>
      </c>
      <c r="B19" s="11" t="s">
        <v>66</v>
      </c>
      <c r="C19" s="11" t="s">
        <v>67</v>
      </c>
      <c r="D19" s="16">
        <f t="shared" si="0"/>
        <v>75.1</v>
      </c>
      <c r="E19" s="16">
        <v>75.1</v>
      </c>
      <c r="F19" s="16"/>
      <c r="G19" s="11">
        <v>2819</v>
      </c>
      <c r="H19" s="35">
        <v>3</v>
      </c>
    </row>
    <row r="20" spans="1:8" ht="14.25">
      <c r="A20" s="11" t="s">
        <v>68</v>
      </c>
      <c r="B20" s="11" t="s">
        <v>69</v>
      </c>
      <c r="C20" s="11" t="s">
        <v>136</v>
      </c>
      <c r="D20" s="16">
        <f t="shared" si="0"/>
        <v>58.1</v>
      </c>
      <c r="E20" s="16">
        <v>58.1</v>
      </c>
      <c r="F20" s="16"/>
      <c r="G20" s="11">
        <v>2820</v>
      </c>
      <c r="H20" s="35">
        <v>1</v>
      </c>
    </row>
    <row r="21" spans="1:8" ht="14.25">
      <c r="A21" s="11" t="s">
        <v>70</v>
      </c>
      <c r="B21" s="11" t="s">
        <v>71</v>
      </c>
      <c r="C21" s="11" t="s">
        <v>72</v>
      </c>
      <c r="D21" s="16">
        <f t="shared" si="0"/>
        <v>75.6</v>
      </c>
      <c r="E21" s="16">
        <v>75.6</v>
      </c>
      <c r="F21" s="16"/>
      <c r="G21" s="11">
        <v>2821</v>
      </c>
      <c r="H21" s="35">
        <v>2</v>
      </c>
    </row>
    <row r="22" spans="1:8" ht="14.25">
      <c r="A22" s="11" t="s">
        <v>168</v>
      </c>
      <c r="B22" s="11" t="s">
        <v>73</v>
      </c>
      <c r="C22" s="11" t="s">
        <v>74</v>
      </c>
      <c r="D22" s="16">
        <f t="shared" si="0"/>
        <v>57.6</v>
      </c>
      <c r="E22" s="16">
        <v>57.6</v>
      </c>
      <c r="F22" s="16"/>
      <c r="G22" s="11">
        <v>2822</v>
      </c>
      <c r="H22" s="35">
        <v>1</v>
      </c>
    </row>
    <row r="23" spans="1:8" ht="14.25">
      <c r="A23" s="11" t="s">
        <v>75</v>
      </c>
      <c r="B23" s="11" t="s">
        <v>76</v>
      </c>
      <c r="C23" s="11" t="s">
        <v>77</v>
      </c>
      <c r="D23" s="16">
        <f t="shared" si="0"/>
        <v>75.8</v>
      </c>
      <c r="E23" s="16">
        <v>75.8</v>
      </c>
      <c r="F23" s="16"/>
      <c r="G23" s="11">
        <v>2823</v>
      </c>
      <c r="H23" s="35">
        <v>0</v>
      </c>
    </row>
    <row r="24" spans="1:8" ht="14.25">
      <c r="A24" s="11" t="s">
        <v>78</v>
      </c>
      <c r="B24" s="11" t="s">
        <v>79</v>
      </c>
      <c r="C24" s="11" t="s">
        <v>80</v>
      </c>
      <c r="D24" s="16">
        <f t="shared" si="0"/>
        <v>57.5</v>
      </c>
      <c r="E24" s="16">
        <v>57.5</v>
      </c>
      <c r="F24" s="16"/>
      <c r="G24" s="11">
        <v>2824</v>
      </c>
      <c r="H24" s="35">
        <v>1</v>
      </c>
    </row>
    <row r="25" spans="1:8" ht="14.25">
      <c r="A25" s="11" t="s">
        <v>81</v>
      </c>
      <c r="B25" s="11" t="s">
        <v>82</v>
      </c>
      <c r="C25" s="11" t="s">
        <v>137</v>
      </c>
      <c r="D25" s="16">
        <f t="shared" si="0"/>
        <v>75.4</v>
      </c>
      <c r="E25" s="16">
        <v>75.4</v>
      </c>
      <c r="F25" s="16"/>
      <c r="G25" s="11">
        <v>2825</v>
      </c>
      <c r="H25" s="35">
        <v>2</v>
      </c>
    </row>
    <row r="26" spans="1:8" ht="14.25">
      <c r="A26" s="11" t="s">
        <v>83</v>
      </c>
      <c r="B26" s="11" t="s">
        <v>84</v>
      </c>
      <c r="C26" s="11" t="s">
        <v>85</v>
      </c>
      <c r="D26" s="16">
        <f t="shared" si="0"/>
        <v>74.4</v>
      </c>
      <c r="E26" s="16">
        <v>74.4</v>
      </c>
      <c r="F26" s="16"/>
      <c r="G26" s="11">
        <v>2826</v>
      </c>
      <c r="H26" s="35">
        <v>3</v>
      </c>
    </row>
    <row r="27" spans="1:8" ht="14.25">
      <c r="A27" s="11" t="s">
        <v>86</v>
      </c>
      <c r="B27" s="11" t="s">
        <v>87</v>
      </c>
      <c r="C27" s="11" t="s">
        <v>88</v>
      </c>
      <c r="D27" s="16">
        <f t="shared" si="0"/>
        <v>66.2</v>
      </c>
      <c r="E27" s="16">
        <v>59.3</v>
      </c>
      <c r="F27" s="16">
        <v>6.9</v>
      </c>
      <c r="G27" s="11">
        <v>2827</v>
      </c>
      <c r="H27" s="35">
        <v>2</v>
      </c>
    </row>
    <row r="28" spans="1:8" ht="14.25">
      <c r="A28" s="11" t="s">
        <v>271</v>
      </c>
      <c r="B28" s="11" t="s">
        <v>89</v>
      </c>
      <c r="C28" s="11" t="s">
        <v>276</v>
      </c>
      <c r="D28" s="16">
        <f t="shared" si="0"/>
        <v>74.8</v>
      </c>
      <c r="E28" s="16">
        <v>74.8</v>
      </c>
      <c r="F28" s="16"/>
      <c r="G28" s="11">
        <v>2828</v>
      </c>
      <c r="H28" s="35">
        <v>0</v>
      </c>
    </row>
    <row r="29" spans="1:8" ht="14.25">
      <c r="A29" s="11" t="s">
        <v>264</v>
      </c>
      <c r="B29" s="11" t="s">
        <v>90</v>
      </c>
      <c r="C29" s="11" t="s">
        <v>91</v>
      </c>
      <c r="D29" s="16">
        <f t="shared" si="0"/>
        <v>57.5</v>
      </c>
      <c r="E29" s="16">
        <v>57.5</v>
      </c>
      <c r="F29" s="16"/>
      <c r="G29" s="11">
        <v>2829</v>
      </c>
      <c r="H29" s="35">
        <v>0</v>
      </c>
    </row>
    <row r="30" spans="1:8" ht="14.25">
      <c r="A30" s="11" t="s">
        <v>92</v>
      </c>
      <c r="B30" s="11" t="s">
        <v>93</v>
      </c>
      <c r="C30" s="11" t="s">
        <v>94</v>
      </c>
      <c r="D30" s="16">
        <f t="shared" si="0"/>
        <v>76</v>
      </c>
      <c r="E30" s="16">
        <v>76</v>
      </c>
      <c r="F30" s="16"/>
      <c r="G30" s="11">
        <v>2830</v>
      </c>
      <c r="H30" s="35">
        <v>3</v>
      </c>
    </row>
    <row r="31" spans="1:8" ht="14.25">
      <c r="A31" s="11" t="s">
        <v>179</v>
      </c>
      <c r="B31" s="11" t="s">
        <v>95</v>
      </c>
      <c r="C31" s="11" t="s">
        <v>96</v>
      </c>
      <c r="D31" s="16">
        <f t="shared" si="0"/>
        <v>61.1</v>
      </c>
      <c r="E31" s="16">
        <v>61.1</v>
      </c>
      <c r="F31" s="16"/>
      <c r="G31" s="11">
        <v>2831</v>
      </c>
      <c r="H31" s="35">
        <v>3</v>
      </c>
    </row>
    <row r="32" spans="1:8" ht="14.25">
      <c r="A32" s="11" t="s">
        <v>22</v>
      </c>
      <c r="B32" s="11" t="s">
        <v>23</v>
      </c>
      <c r="C32" s="11" t="s">
        <v>24</v>
      </c>
      <c r="D32" s="16">
        <f t="shared" si="0"/>
        <v>75.4</v>
      </c>
      <c r="E32" s="16">
        <v>75.4</v>
      </c>
      <c r="F32" s="16"/>
      <c r="G32" s="11">
        <v>2832</v>
      </c>
      <c r="H32" s="35">
        <v>4</v>
      </c>
    </row>
    <row r="33" spans="1:8" ht="14.25">
      <c r="A33" s="11" t="s">
        <v>273</v>
      </c>
      <c r="B33" s="11" t="s">
        <v>97</v>
      </c>
      <c r="C33" s="11" t="s">
        <v>277</v>
      </c>
      <c r="D33" s="16">
        <f t="shared" si="0"/>
        <v>57.6</v>
      </c>
      <c r="E33" s="16">
        <v>57.6</v>
      </c>
      <c r="F33" s="16"/>
      <c r="G33" s="11">
        <v>2833</v>
      </c>
      <c r="H33" s="35">
        <v>1</v>
      </c>
    </row>
    <row r="34" spans="1:8" ht="14.25">
      <c r="A34" s="11" t="s">
        <v>265</v>
      </c>
      <c r="B34" s="11" t="s">
        <v>98</v>
      </c>
      <c r="C34" s="11" t="s">
        <v>278</v>
      </c>
      <c r="D34" s="16">
        <f t="shared" si="0"/>
        <v>76.6</v>
      </c>
      <c r="E34" s="16">
        <v>76.6</v>
      </c>
      <c r="F34" s="16"/>
      <c r="G34" s="11">
        <v>2834</v>
      </c>
      <c r="H34" s="35">
        <v>2</v>
      </c>
    </row>
    <row r="35" spans="1:8" ht="14.25">
      <c r="A35" s="11" t="s">
        <v>99</v>
      </c>
      <c r="B35" s="11" t="s">
        <v>100</v>
      </c>
      <c r="C35" s="11" t="s">
        <v>101</v>
      </c>
      <c r="D35" s="16">
        <f t="shared" si="0"/>
        <v>58.1</v>
      </c>
      <c r="E35" s="16">
        <v>58.1</v>
      </c>
      <c r="F35" s="16"/>
      <c r="G35" s="11">
        <v>2835</v>
      </c>
      <c r="H35" s="35">
        <v>2</v>
      </c>
    </row>
    <row r="36" spans="1:8" ht="14.25">
      <c r="A36" s="11" t="s">
        <v>102</v>
      </c>
      <c r="B36" s="11" t="s">
        <v>103</v>
      </c>
      <c r="C36" s="11" t="s">
        <v>104</v>
      </c>
      <c r="D36" s="16">
        <f t="shared" si="0"/>
        <v>36.1</v>
      </c>
      <c r="E36" s="16">
        <v>36.1</v>
      </c>
      <c r="F36" s="16"/>
      <c r="G36" s="11">
        <v>2836</v>
      </c>
      <c r="H36" s="35">
        <v>4</v>
      </c>
    </row>
    <row r="37" spans="1:8" ht="14.25">
      <c r="A37" s="11" t="s">
        <v>267</v>
      </c>
      <c r="B37" s="11" t="s">
        <v>105</v>
      </c>
      <c r="C37" s="11" t="s">
        <v>268</v>
      </c>
      <c r="D37" s="16">
        <f t="shared" si="0"/>
        <v>47</v>
      </c>
      <c r="E37" s="16">
        <v>47</v>
      </c>
      <c r="F37" s="16"/>
      <c r="G37" s="11">
        <v>2837</v>
      </c>
      <c r="H37" s="35">
        <v>2</v>
      </c>
    </row>
    <row r="38" spans="1:8" ht="14.25">
      <c r="A38" s="11" t="s">
        <v>117</v>
      </c>
      <c r="B38" s="11" t="s">
        <v>106</v>
      </c>
      <c r="C38" s="11" t="s">
        <v>270</v>
      </c>
      <c r="D38" s="16">
        <f t="shared" si="0"/>
        <v>50.199999999999996</v>
      </c>
      <c r="E38" s="16">
        <v>48.8</v>
      </c>
      <c r="F38" s="16">
        <v>1.4</v>
      </c>
      <c r="G38" s="11">
        <v>2838</v>
      </c>
      <c r="H38" s="35">
        <v>1</v>
      </c>
    </row>
    <row r="39" spans="1:8" ht="14.25">
      <c r="A39" s="11" t="s">
        <v>107</v>
      </c>
      <c r="B39" s="11" t="s">
        <v>108</v>
      </c>
      <c r="C39" s="11" t="s">
        <v>109</v>
      </c>
      <c r="D39" s="16">
        <f t="shared" si="0"/>
        <v>48</v>
      </c>
      <c r="E39" s="16">
        <v>48</v>
      </c>
      <c r="F39" s="16"/>
      <c r="G39" s="11">
        <v>2839</v>
      </c>
      <c r="H39" s="35">
        <v>1</v>
      </c>
    </row>
    <row r="40" spans="1:8" ht="14.25">
      <c r="A40" s="19" t="s">
        <v>149</v>
      </c>
      <c r="B40" s="11" t="s">
        <v>110</v>
      </c>
      <c r="C40" s="11" t="s">
        <v>111</v>
      </c>
      <c r="D40" s="16">
        <f t="shared" si="0"/>
        <v>46.7</v>
      </c>
      <c r="E40" s="16">
        <v>46.7</v>
      </c>
      <c r="F40" s="16"/>
      <c r="G40" s="11">
        <v>2840</v>
      </c>
      <c r="H40" s="35">
        <v>1</v>
      </c>
    </row>
    <row r="41" spans="1:8" ht="14.25">
      <c r="A41" s="11" t="s">
        <v>112</v>
      </c>
      <c r="B41" s="11" t="s">
        <v>113</v>
      </c>
      <c r="C41" s="11" t="s">
        <v>114</v>
      </c>
      <c r="D41" s="16">
        <f t="shared" si="0"/>
        <v>49.3</v>
      </c>
      <c r="E41" s="16">
        <v>49.3</v>
      </c>
      <c r="F41" s="16"/>
      <c r="G41" s="11">
        <v>2841</v>
      </c>
      <c r="H41" s="35">
        <v>3</v>
      </c>
    </row>
    <row r="42" spans="1:8" ht="14.25">
      <c r="A42" s="11" t="s">
        <v>159</v>
      </c>
      <c r="B42" s="11" t="s">
        <v>115</v>
      </c>
      <c r="C42" s="11" t="s">
        <v>116</v>
      </c>
      <c r="D42" s="16">
        <f t="shared" si="0"/>
        <v>48.1</v>
      </c>
      <c r="E42" s="16">
        <v>48.1</v>
      </c>
      <c r="F42" s="16"/>
      <c r="G42" s="11">
        <v>2842</v>
      </c>
      <c r="H42" s="35">
        <v>1</v>
      </c>
    </row>
    <row r="43" spans="1:8" ht="14.25">
      <c r="A43" s="11" t="s">
        <v>269</v>
      </c>
      <c r="B43" s="11" t="s">
        <v>118</v>
      </c>
      <c r="C43" s="11" t="s">
        <v>279</v>
      </c>
      <c r="D43" s="16">
        <f t="shared" si="0"/>
        <v>53.7</v>
      </c>
      <c r="E43" s="16">
        <v>47.2</v>
      </c>
      <c r="F43" s="16">
        <v>6.5</v>
      </c>
      <c r="G43" s="11">
        <v>2843</v>
      </c>
      <c r="H43" s="35">
        <v>0</v>
      </c>
    </row>
    <row r="44" spans="1:8" ht="14.25">
      <c r="A44" s="11" t="s">
        <v>119</v>
      </c>
      <c r="B44" s="11" t="s">
        <v>120</v>
      </c>
      <c r="C44" s="18" t="s">
        <v>141</v>
      </c>
      <c r="D44" s="16">
        <f t="shared" si="0"/>
        <v>48.3</v>
      </c>
      <c r="E44" s="16">
        <v>48.3</v>
      </c>
      <c r="F44" s="16"/>
      <c r="G44" s="11">
        <v>2844</v>
      </c>
      <c r="H44" s="35">
        <v>2</v>
      </c>
    </row>
    <row r="45" spans="1:8" ht="14.25">
      <c r="A45" s="11" t="s">
        <v>121</v>
      </c>
      <c r="B45" s="11" t="s">
        <v>122</v>
      </c>
      <c r="C45" s="11" t="s">
        <v>123</v>
      </c>
      <c r="D45" s="16">
        <f t="shared" si="0"/>
        <v>48.1</v>
      </c>
      <c r="E45" s="16">
        <v>48.1</v>
      </c>
      <c r="F45" s="16"/>
      <c r="G45" s="11">
        <v>2845</v>
      </c>
      <c r="H45" s="35">
        <v>2</v>
      </c>
    </row>
    <row r="46" spans="1:8" ht="14.25">
      <c r="A46" s="11" t="s">
        <v>152</v>
      </c>
      <c r="B46" s="11" t="s">
        <v>124</v>
      </c>
      <c r="C46" s="11" t="s">
        <v>125</v>
      </c>
      <c r="D46" s="16">
        <f t="shared" si="0"/>
        <v>48.6</v>
      </c>
      <c r="E46" s="16">
        <v>48.6</v>
      </c>
      <c r="F46" s="16"/>
      <c r="G46" s="11">
        <v>2846</v>
      </c>
      <c r="H46" s="35">
        <v>2</v>
      </c>
    </row>
    <row r="47" spans="1:8" ht="14.25">
      <c r="A47" s="11" t="s">
        <v>126</v>
      </c>
      <c r="B47" s="11" t="s">
        <v>127</v>
      </c>
      <c r="C47" s="11" t="s">
        <v>128</v>
      </c>
      <c r="D47" s="16">
        <f t="shared" si="0"/>
        <v>48.4</v>
      </c>
      <c r="E47" s="16">
        <v>48.4</v>
      </c>
      <c r="F47" s="16"/>
      <c r="G47" s="11">
        <v>2847</v>
      </c>
      <c r="H47" s="35">
        <v>0</v>
      </c>
    </row>
    <row r="48" spans="1:8" ht="14.25">
      <c r="A48" s="11" t="s">
        <v>129</v>
      </c>
      <c r="B48" s="11" t="s">
        <v>130</v>
      </c>
      <c r="C48" s="11" t="s">
        <v>139</v>
      </c>
      <c r="D48" s="16">
        <f t="shared" si="0"/>
        <v>48.2</v>
      </c>
      <c r="E48" s="16">
        <v>48.2</v>
      </c>
      <c r="F48" s="16"/>
      <c r="G48" s="11">
        <v>2848</v>
      </c>
      <c r="H48" s="35">
        <v>2</v>
      </c>
    </row>
    <row r="49" spans="1:8" ht="14.25">
      <c r="A49" s="11" t="s">
        <v>164</v>
      </c>
      <c r="B49" s="11" t="s">
        <v>131</v>
      </c>
      <c r="C49" s="11" t="s">
        <v>132</v>
      </c>
      <c r="D49" s="16">
        <f t="shared" si="0"/>
        <v>46.5</v>
      </c>
      <c r="E49" s="16">
        <v>46.5</v>
      </c>
      <c r="F49" s="16"/>
      <c r="G49" s="11">
        <v>2849</v>
      </c>
      <c r="H49" s="35">
        <v>0</v>
      </c>
    </row>
    <row r="50" spans="1:8" ht="14.25">
      <c r="A50" s="11" t="s">
        <v>133</v>
      </c>
      <c r="B50" s="11" t="s">
        <v>134</v>
      </c>
      <c r="C50" s="11" t="s">
        <v>135</v>
      </c>
      <c r="D50" s="16">
        <v>49.3</v>
      </c>
      <c r="E50" s="16">
        <v>49.34</v>
      </c>
      <c r="F50" s="16"/>
      <c r="G50" s="11">
        <v>2850</v>
      </c>
      <c r="H50" s="35">
        <v>2</v>
      </c>
    </row>
    <row r="51" spans="5:8" ht="14.25">
      <c r="E51" s="16"/>
      <c r="H51" s="35"/>
    </row>
    <row r="52" spans="5:8" ht="14.25">
      <c r="E52" s="16"/>
      <c r="H52" s="3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51"/>
  <sheetViews>
    <sheetView workbookViewId="0" topLeftCell="A1">
      <selection activeCell="M5" sqref="M5"/>
    </sheetView>
  </sheetViews>
  <sheetFormatPr defaultColWidth="9.00390625" defaultRowHeight="14.25"/>
  <cols>
    <col min="1" max="1" width="26.625" style="30" customWidth="1"/>
    <col min="2" max="2" width="21.375" style="0" customWidth="1"/>
    <col min="3" max="3" width="7.75390625" style="0" customWidth="1"/>
    <col min="4" max="4" width="8.375" style="0" customWidth="1"/>
    <col min="5" max="5" width="8.875" style="0" customWidth="1"/>
    <col min="6" max="6" width="8.50390625" style="0" customWidth="1"/>
    <col min="7" max="7" width="7.75390625" style="42" customWidth="1"/>
    <col min="8" max="8" width="8.625" style="0" customWidth="1"/>
    <col min="9" max="9" width="8.125" style="0" customWidth="1"/>
    <col min="10" max="10" width="7.50390625" style="0" customWidth="1"/>
    <col min="11" max="11" width="7.625" style="0" customWidth="1"/>
    <col min="12" max="12" width="10.125" style="0" customWidth="1"/>
  </cols>
  <sheetData>
    <row r="1" spans="1:106" s="27" customFormat="1" ht="28.5" customHeight="1">
      <c r="A1" s="57"/>
      <c r="B1" s="189" t="s">
        <v>204</v>
      </c>
      <c r="C1" s="190"/>
      <c r="D1" s="190"/>
      <c r="E1" s="190"/>
      <c r="F1" s="190"/>
      <c r="G1" s="190"/>
      <c r="H1" s="190"/>
      <c r="I1" s="190"/>
      <c r="J1" s="190"/>
      <c r="K1" s="190"/>
      <c r="L1" s="191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DB1" s="27">
        <v>3</v>
      </c>
    </row>
    <row r="2" spans="1:50" ht="30" customHeight="1">
      <c r="A2" s="62" t="s">
        <v>234</v>
      </c>
      <c r="B2" s="192" t="s">
        <v>235</v>
      </c>
      <c r="C2" s="193"/>
      <c r="D2" s="193"/>
      <c r="E2" s="193"/>
      <c r="F2" s="193"/>
      <c r="G2" s="193"/>
      <c r="H2" s="193"/>
      <c r="I2" s="193"/>
      <c r="J2" s="193"/>
      <c r="K2" s="193"/>
      <c r="L2" s="194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</row>
    <row r="3" spans="1:50" ht="18.75" customHeight="1">
      <c r="A3" s="63"/>
      <c r="B3" s="64" t="s">
        <v>236</v>
      </c>
      <c r="C3" s="65" t="str">
        <f>INDEX('[1]жильцы'!A:A,DB1)</f>
        <v>Колмычок   Алексей  Михайлович </v>
      </c>
      <c r="D3" s="66"/>
      <c r="E3" s="66"/>
      <c r="F3" s="66"/>
      <c r="G3" s="269" t="str">
        <f>INDEX('[1]жильцы'!B:B,DB1)</f>
        <v>ст. Павловская, ул. Первомайская, 28, кв. 3</v>
      </c>
      <c r="H3" s="270"/>
      <c r="I3" s="270"/>
      <c r="J3" s="270"/>
      <c r="K3" s="270"/>
      <c r="L3" s="271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</row>
    <row r="4" spans="1:50" s="28" customFormat="1" ht="27.75" customHeight="1">
      <c r="A4" s="56"/>
      <c r="B4" s="195" t="s">
        <v>237</v>
      </c>
      <c r="C4" s="196"/>
      <c r="D4" s="196"/>
      <c r="E4" s="196"/>
      <c r="F4" s="196"/>
      <c r="G4" s="196"/>
      <c r="H4" s="196"/>
      <c r="I4" s="196"/>
      <c r="J4" s="196"/>
      <c r="K4" s="196"/>
      <c r="L4" s="197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</row>
    <row r="5" spans="1:50" s="27" customFormat="1" ht="31.5" customHeight="1">
      <c r="A5" s="57"/>
      <c r="B5" s="89" t="s">
        <v>184</v>
      </c>
      <c r="C5" s="226" t="s">
        <v>238</v>
      </c>
      <c r="D5" s="278"/>
      <c r="E5" s="278"/>
      <c r="F5" s="278"/>
      <c r="G5" s="227"/>
      <c r="H5" s="223" t="s">
        <v>185</v>
      </c>
      <c r="I5" s="224"/>
      <c r="J5" s="225"/>
      <c r="K5" s="226" t="s">
        <v>186</v>
      </c>
      <c r="L5" s="22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</row>
    <row r="6" spans="1:50" s="27" customFormat="1" ht="14.25" customHeight="1">
      <c r="A6" s="57"/>
      <c r="B6" s="220" t="s">
        <v>187</v>
      </c>
      <c r="C6" s="279" t="s">
        <v>262</v>
      </c>
      <c r="D6" s="280"/>
      <c r="E6" s="280"/>
      <c r="F6" s="280"/>
      <c r="G6" s="281"/>
      <c r="H6" s="201">
        <f>INDEX('[1]жильцы'!G:G,DB1)</f>
        <v>2803</v>
      </c>
      <c r="I6" s="202"/>
      <c r="J6" s="203"/>
      <c r="K6" s="210">
        <f>L38</f>
        <v>854.5662496000001</v>
      </c>
      <c r="L6" s="211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</row>
    <row r="7" spans="1:50" s="27" customFormat="1" ht="48.75" customHeight="1">
      <c r="A7" s="57"/>
      <c r="B7" s="222"/>
      <c r="C7" s="282"/>
      <c r="D7" s="283"/>
      <c r="E7" s="283"/>
      <c r="F7" s="283"/>
      <c r="G7" s="284"/>
      <c r="H7" s="207"/>
      <c r="I7" s="208"/>
      <c r="J7" s="209"/>
      <c r="K7" s="212"/>
      <c r="L7" s="213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</row>
    <row r="8" spans="1:50" s="27" customFormat="1" ht="17.25" customHeight="1">
      <c r="A8" s="57"/>
      <c r="B8" s="220" t="s">
        <v>188</v>
      </c>
      <c r="C8" s="254" t="s">
        <v>217</v>
      </c>
      <c r="D8" s="255"/>
      <c r="E8" s="255"/>
      <c r="F8" s="256"/>
      <c r="G8" s="90" t="s">
        <v>232</v>
      </c>
      <c r="H8" s="201" t="s">
        <v>256</v>
      </c>
      <c r="I8" s="202"/>
      <c r="J8" s="203"/>
      <c r="K8" s="214">
        <f>G8+L38-G9</f>
        <v>-1477.8337504</v>
      </c>
      <c r="L8" s="215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</row>
    <row r="9" spans="1:50" s="27" customFormat="1" ht="16.5" customHeight="1">
      <c r="A9" s="57"/>
      <c r="B9" s="221"/>
      <c r="C9" s="254" t="s">
        <v>225</v>
      </c>
      <c r="D9" s="255"/>
      <c r="E9" s="255"/>
      <c r="F9" s="256"/>
      <c r="G9" s="91">
        <f>J31</f>
        <v>2332.4</v>
      </c>
      <c r="H9" s="204"/>
      <c r="I9" s="205"/>
      <c r="J9" s="206"/>
      <c r="K9" s="216"/>
      <c r="L9" s="21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</row>
    <row r="10" spans="1:50" s="27" customFormat="1" ht="17.25" customHeight="1">
      <c r="A10" s="57"/>
      <c r="B10" s="222"/>
      <c r="C10" s="285" t="s">
        <v>258</v>
      </c>
      <c r="D10" s="286"/>
      <c r="E10" s="286"/>
      <c r="F10" s="286"/>
      <c r="G10" s="287"/>
      <c r="H10" s="207"/>
      <c r="I10" s="208"/>
      <c r="J10" s="209"/>
      <c r="K10" s="218"/>
      <c r="L10" s="219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</row>
    <row r="11" spans="1:50" s="30" customFormat="1" ht="42" customHeight="1">
      <c r="A11" s="55"/>
      <c r="B11" s="198"/>
      <c r="C11" s="199"/>
      <c r="D11" s="67" t="s">
        <v>218</v>
      </c>
      <c r="E11" s="199"/>
      <c r="F11" s="199"/>
      <c r="G11" s="199"/>
      <c r="H11" s="67" t="s">
        <v>18</v>
      </c>
      <c r="I11" s="199"/>
      <c r="J11" s="199"/>
      <c r="K11" s="199"/>
      <c r="L11" s="200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</row>
    <row r="12" spans="1:12" s="37" customFormat="1" ht="31.5" customHeight="1">
      <c r="A12" s="62" t="s">
        <v>220</v>
      </c>
      <c r="B12" s="257" t="s">
        <v>239</v>
      </c>
      <c r="C12" s="258"/>
      <c r="D12" s="258"/>
      <c r="E12" s="258"/>
      <c r="F12" s="258"/>
      <c r="G12" s="258"/>
      <c r="H12" s="258"/>
      <c r="I12" s="258"/>
      <c r="J12" s="258"/>
      <c r="K12" s="258"/>
      <c r="L12" s="259"/>
    </row>
    <row r="13" spans="1:12" ht="32.25" customHeight="1">
      <c r="A13" s="57"/>
      <c r="B13" s="230" t="s">
        <v>240</v>
      </c>
      <c r="C13" s="231"/>
      <c r="D13" s="231"/>
      <c r="E13" s="231"/>
      <c r="F13" s="231"/>
      <c r="G13" s="231"/>
      <c r="H13" s="231"/>
      <c r="I13" s="231"/>
      <c r="J13" s="231"/>
      <c r="K13" s="231"/>
      <c r="L13" s="232"/>
    </row>
    <row r="14" spans="1:12" ht="18" customHeight="1">
      <c r="A14" s="57"/>
      <c r="B14" s="233" t="str">
        <f>C3</f>
        <v>Колмычок   Алексей  Михайлович </v>
      </c>
      <c r="C14" s="234"/>
      <c r="D14" s="234"/>
      <c r="E14" s="234"/>
      <c r="F14" s="234"/>
      <c r="G14" s="234"/>
      <c r="H14" s="234"/>
      <c r="I14" s="234"/>
      <c r="J14" s="234"/>
      <c r="K14" s="234"/>
      <c r="L14" s="235"/>
    </row>
    <row r="15" spans="1:12" ht="18.75" customHeight="1">
      <c r="A15" s="57"/>
      <c r="B15" s="68" t="s">
        <v>214</v>
      </c>
      <c r="C15" s="236" t="str">
        <f>INDEX('[1]жильцы'!B:B,DB1)</f>
        <v>ст. Павловская, ул. Первомайская, 28, кв. 3</v>
      </c>
      <c r="D15" s="237"/>
      <c r="E15" s="237"/>
      <c r="F15" s="237"/>
      <c r="G15" s="237"/>
      <c r="H15" s="238"/>
      <c r="I15" s="68" t="s">
        <v>213</v>
      </c>
      <c r="J15" s="236" t="str">
        <f>INDEX('[1]жильцы'!C:C,DB1)</f>
        <v>5-77-30</v>
      </c>
      <c r="K15" s="237"/>
      <c r="L15" s="238"/>
    </row>
    <row r="16" spans="1:12" ht="16.5" customHeight="1">
      <c r="A16" s="57"/>
      <c r="B16" s="236" t="s">
        <v>227</v>
      </c>
      <c r="C16" s="238"/>
      <c r="D16" s="88">
        <f>INDEX('[1]жильцы'!E:E,DB1)</f>
        <v>35.2</v>
      </c>
      <c r="E16" s="92" t="s">
        <v>241</v>
      </c>
      <c r="F16" s="236" t="s">
        <v>216</v>
      </c>
      <c r="G16" s="237"/>
      <c r="H16" s="238"/>
      <c r="I16" s="88">
        <f>INDEX('[1]жильцы'!D:D,DB1)</f>
        <v>35.2</v>
      </c>
      <c r="J16" s="243" t="s">
        <v>12</v>
      </c>
      <c r="K16" s="243"/>
      <c r="L16" s="244"/>
    </row>
    <row r="17" spans="1:12" ht="18" customHeight="1">
      <c r="A17" s="57"/>
      <c r="B17" s="236" t="s">
        <v>215</v>
      </c>
      <c r="C17" s="238"/>
      <c r="D17" s="88">
        <f>INDEX('[1]жильцы'!H:H,DB1)</f>
        <v>1</v>
      </c>
      <c r="E17" s="93" t="s">
        <v>219</v>
      </c>
      <c r="F17" s="245" t="s">
        <v>259</v>
      </c>
      <c r="G17" s="246"/>
      <c r="H17" s="247"/>
      <c r="I17" s="94">
        <v>2731.9</v>
      </c>
      <c r="J17" s="272" t="s">
        <v>12</v>
      </c>
      <c r="K17" s="272"/>
      <c r="L17" s="273"/>
    </row>
    <row r="18" spans="1:12" ht="14.25" customHeight="1" hidden="1">
      <c r="A18" s="57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3" ht="36" customHeight="1">
      <c r="A19" s="57"/>
      <c r="B19" s="174" t="s">
        <v>260</v>
      </c>
      <c r="C19" s="175"/>
      <c r="D19" s="175"/>
      <c r="E19" s="175"/>
      <c r="F19" s="175"/>
      <c r="G19" s="175"/>
      <c r="H19" s="175"/>
      <c r="I19" s="175"/>
      <c r="J19" s="239"/>
      <c r="K19" s="239"/>
      <c r="L19" s="240"/>
      <c r="M19" s="38"/>
    </row>
    <row r="20" spans="1:12" ht="14.25">
      <c r="A20" s="57"/>
      <c r="B20" s="176"/>
      <c r="C20" s="177"/>
      <c r="D20" s="177"/>
      <c r="E20" s="177"/>
      <c r="F20" s="177"/>
      <c r="G20" s="177"/>
      <c r="H20" s="177"/>
      <c r="I20" s="177"/>
      <c r="J20" s="241"/>
      <c r="K20" s="241"/>
      <c r="L20" s="242"/>
    </row>
    <row r="21" spans="1:12" ht="14.25">
      <c r="A21" s="57"/>
      <c r="B21" s="176"/>
      <c r="C21" s="177"/>
      <c r="D21" s="177"/>
      <c r="E21" s="177"/>
      <c r="F21" s="177"/>
      <c r="G21" s="177"/>
      <c r="H21" s="177"/>
      <c r="I21" s="177"/>
      <c r="J21" s="180" t="s">
        <v>257</v>
      </c>
      <c r="K21" s="181"/>
      <c r="L21" s="265">
        <f>G8+L38-G9</f>
        <v>-1477.8337504</v>
      </c>
    </row>
    <row r="22" spans="1:12" ht="14.25" customHeight="1">
      <c r="A22" s="57"/>
      <c r="B22" s="178"/>
      <c r="C22" s="179"/>
      <c r="D22" s="179"/>
      <c r="E22" s="179"/>
      <c r="F22" s="179"/>
      <c r="G22" s="179"/>
      <c r="H22" s="179"/>
      <c r="I22" s="179"/>
      <c r="J22" s="182"/>
      <c r="K22" s="183"/>
      <c r="L22" s="266"/>
    </row>
    <row r="23" spans="2:12" s="57" customFormat="1" ht="48" customHeight="1" thickBot="1">
      <c r="B23" s="274"/>
      <c r="C23" s="275"/>
      <c r="D23" s="69" t="s">
        <v>218</v>
      </c>
      <c r="E23" s="276"/>
      <c r="F23" s="276"/>
      <c r="G23" s="276"/>
      <c r="H23" s="69" t="s">
        <v>18</v>
      </c>
      <c r="I23" s="276"/>
      <c r="J23" s="276"/>
      <c r="K23" s="276"/>
      <c r="L23" s="277"/>
    </row>
    <row r="24" spans="1:12" s="37" customFormat="1" ht="35.25" customHeight="1" thickTop="1">
      <c r="A24" s="70" t="s">
        <v>242</v>
      </c>
      <c r="B24" s="260" t="s">
        <v>243</v>
      </c>
      <c r="C24" s="261"/>
      <c r="D24" s="261"/>
      <c r="E24" s="261"/>
      <c r="F24" s="261"/>
      <c r="G24" s="261"/>
      <c r="H24" s="261"/>
      <c r="I24" s="261"/>
      <c r="J24" s="261"/>
      <c r="K24" s="261"/>
      <c r="L24" s="262"/>
    </row>
    <row r="25" spans="1:12" ht="30" customHeight="1">
      <c r="A25" s="57"/>
      <c r="B25" s="263" t="s">
        <v>189</v>
      </c>
      <c r="C25" s="267" t="s">
        <v>190</v>
      </c>
      <c r="D25" s="228" t="s">
        <v>207</v>
      </c>
      <c r="E25" s="229"/>
      <c r="F25" s="248" t="s">
        <v>205</v>
      </c>
      <c r="G25" s="249"/>
      <c r="H25" s="228" t="s">
        <v>206</v>
      </c>
      <c r="I25" s="229"/>
      <c r="J25" s="185" t="s">
        <v>244</v>
      </c>
      <c r="K25" s="185" t="s">
        <v>211</v>
      </c>
      <c r="L25" s="252" t="s">
        <v>230</v>
      </c>
    </row>
    <row r="26" spans="1:12" ht="29.25" customHeight="1">
      <c r="A26" s="57"/>
      <c r="B26" s="264"/>
      <c r="C26" s="268"/>
      <c r="D26" s="71" t="s">
        <v>245</v>
      </c>
      <c r="E26" s="71" t="s">
        <v>246</v>
      </c>
      <c r="F26" s="250"/>
      <c r="G26" s="251"/>
      <c r="H26" s="71" t="s">
        <v>245</v>
      </c>
      <c r="I26" s="71" t="s">
        <v>246</v>
      </c>
      <c r="J26" s="186"/>
      <c r="K26" s="186"/>
      <c r="L26" s="253"/>
    </row>
    <row r="27" spans="1:12" ht="16.5" customHeight="1">
      <c r="A27" s="57"/>
      <c r="B27" s="59">
        <v>1</v>
      </c>
      <c r="C27" s="59">
        <v>2</v>
      </c>
      <c r="D27" s="59">
        <v>3</v>
      </c>
      <c r="E27" s="59">
        <v>4</v>
      </c>
      <c r="F27" s="172">
        <v>5</v>
      </c>
      <c r="G27" s="173"/>
      <c r="H27" s="59">
        <v>6</v>
      </c>
      <c r="I27" s="59">
        <v>7</v>
      </c>
      <c r="J27" s="59">
        <v>8</v>
      </c>
      <c r="K27" s="59">
        <v>9</v>
      </c>
      <c r="L27" s="36">
        <v>10</v>
      </c>
    </row>
    <row r="28" spans="1:12" ht="15.75" customHeight="1">
      <c r="A28" s="57"/>
      <c r="B28" s="29" t="s">
        <v>191</v>
      </c>
      <c r="C28" s="31" t="s">
        <v>192</v>
      </c>
      <c r="D28" s="72">
        <f>D16</f>
        <v>35.2</v>
      </c>
      <c r="E28" s="72">
        <v>0</v>
      </c>
      <c r="F28" s="187">
        <v>10.84</v>
      </c>
      <c r="G28" s="188"/>
      <c r="H28" s="73">
        <f>D28*F28</f>
        <v>381.56800000000004</v>
      </c>
      <c r="I28" s="73">
        <v>0</v>
      </c>
      <c r="J28" s="72"/>
      <c r="K28" s="72"/>
      <c r="L28" s="73">
        <f>H28</f>
        <v>381.56800000000004</v>
      </c>
    </row>
    <row r="29" spans="1:12" ht="15" customHeight="1">
      <c r="A29" s="57"/>
      <c r="B29" s="29" t="s">
        <v>193</v>
      </c>
      <c r="C29" s="31" t="s">
        <v>192</v>
      </c>
      <c r="D29" s="72">
        <f>D16</f>
        <v>35.2</v>
      </c>
      <c r="E29" s="72">
        <v>0</v>
      </c>
      <c r="F29" s="187">
        <v>1.48</v>
      </c>
      <c r="G29" s="188"/>
      <c r="H29" s="73">
        <f>D29*F29</f>
        <v>52.096000000000004</v>
      </c>
      <c r="I29" s="73">
        <v>0</v>
      </c>
      <c r="J29" s="72"/>
      <c r="K29" s="72"/>
      <c r="L29" s="73">
        <f>H29</f>
        <v>52.096000000000004</v>
      </c>
    </row>
    <row r="30" spans="1:12" ht="13.5" customHeight="1">
      <c r="A30" s="57"/>
      <c r="B30" s="29" t="s">
        <v>194</v>
      </c>
      <c r="C30" s="31" t="s">
        <v>192</v>
      </c>
      <c r="D30" s="72">
        <f>I16</f>
        <v>35.2</v>
      </c>
      <c r="E30" s="72">
        <v>0</v>
      </c>
      <c r="F30" s="187">
        <v>0</v>
      </c>
      <c r="G30" s="188"/>
      <c r="H30" s="73">
        <v>0</v>
      </c>
      <c r="I30" s="73">
        <v>0</v>
      </c>
      <c r="J30" s="72"/>
      <c r="K30" s="72"/>
      <c r="L30" s="73">
        <f>H30</f>
        <v>0</v>
      </c>
    </row>
    <row r="31" spans="1:12" ht="14.25">
      <c r="A31" s="57"/>
      <c r="B31" s="29" t="s">
        <v>195</v>
      </c>
      <c r="C31" s="31" t="s">
        <v>196</v>
      </c>
      <c r="D31" s="72">
        <f>I44</f>
        <v>0</v>
      </c>
      <c r="E31" s="72">
        <v>0</v>
      </c>
      <c r="F31" s="187">
        <v>159.81</v>
      </c>
      <c r="G31" s="188"/>
      <c r="H31" s="73">
        <f>D31*F31</f>
        <v>0</v>
      </c>
      <c r="I31" s="73">
        <v>0</v>
      </c>
      <c r="J31" s="74">
        <v>2332.4</v>
      </c>
      <c r="K31" s="72"/>
      <c r="L31" s="73">
        <f>H31</f>
        <v>0</v>
      </c>
    </row>
    <row r="32" spans="1:12" ht="14.25">
      <c r="A32" s="57"/>
      <c r="B32" s="29" t="s">
        <v>197</v>
      </c>
      <c r="C32" s="31" t="s">
        <v>192</v>
      </c>
      <c r="D32" s="72">
        <f>D16</f>
        <v>35.2</v>
      </c>
      <c r="E32" s="74" t="str">
        <f>K44</f>
        <v>0,009</v>
      </c>
      <c r="F32" s="187">
        <v>160.82</v>
      </c>
      <c r="G32" s="188"/>
      <c r="H32" s="73">
        <v>0</v>
      </c>
      <c r="I32" s="73">
        <f>D32*E32*F32</f>
        <v>50.947776000000005</v>
      </c>
      <c r="J32" s="72"/>
      <c r="K32" s="72"/>
      <c r="L32" s="73">
        <f>I32</f>
        <v>50.947776000000005</v>
      </c>
    </row>
    <row r="33" spans="1:12" ht="14.25">
      <c r="A33" s="57"/>
      <c r="B33" s="29" t="s">
        <v>198</v>
      </c>
      <c r="C33" s="31" t="s">
        <v>196</v>
      </c>
      <c r="D33" s="72">
        <f>I45</f>
        <v>5</v>
      </c>
      <c r="E33" s="72">
        <v>0</v>
      </c>
      <c r="F33" s="187">
        <v>25.17</v>
      </c>
      <c r="G33" s="188"/>
      <c r="H33" s="73">
        <f>D33*F33</f>
        <v>125.85000000000001</v>
      </c>
      <c r="I33" s="73">
        <v>0</v>
      </c>
      <c r="J33" s="72"/>
      <c r="K33" s="72"/>
      <c r="L33" s="73">
        <f>H33</f>
        <v>125.85000000000001</v>
      </c>
    </row>
    <row r="34" spans="1:12" ht="14.25">
      <c r="A34" s="57"/>
      <c r="B34" s="29" t="s">
        <v>199</v>
      </c>
      <c r="C34" s="31" t="s">
        <v>192</v>
      </c>
      <c r="D34" s="72">
        <f>D16</f>
        <v>35.2</v>
      </c>
      <c r="E34" s="74" t="str">
        <f>K45</f>
        <v>0,0154</v>
      </c>
      <c r="F34" s="187">
        <v>25.17</v>
      </c>
      <c r="G34" s="188"/>
      <c r="H34" s="73">
        <v>0</v>
      </c>
      <c r="I34" s="73">
        <f>D34*E34*F34</f>
        <v>13.644153600000001</v>
      </c>
      <c r="J34" s="72"/>
      <c r="K34" s="72"/>
      <c r="L34" s="73">
        <f>I34</f>
        <v>13.644153600000001</v>
      </c>
    </row>
    <row r="35" spans="1:12" ht="14.25">
      <c r="A35" s="57"/>
      <c r="B35" s="29" t="s">
        <v>200</v>
      </c>
      <c r="C35" s="31" t="s">
        <v>196</v>
      </c>
      <c r="D35" s="72">
        <f>I46</f>
        <v>5</v>
      </c>
      <c r="E35" s="72">
        <v>0</v>
      </c>
      <c r="F35" s="187">
        <v>42.1</v>
      </c>
      <c r="G35" s="188"/>
      <c r="H35" s="73">
        <f>D35*F35</f>
        <v>210.5</v>
      </c>
      <c r="I35" s="73">
        <v>0</v>
      </c>
      <c r="J35" s="72"/>
      <c r="K35" s="72"/>
      <c r="L35" s="73">
        <f>H35</f>
        <v>210.5</v>
      </c>
    </row>
    <row r="36" spans="1:12" ht="14.25">
      <c r="A36" s="57"/>
      <c r="B36" s="29" t="s">
        <v>201</v>
      </c>
      <c r="C36" s="31" t="s">
        <v>210</v>
      </c>
      <c r="D36" s="72">
        <f>I48</f>
        <v>1</v>
      </c>
      <c r="E36" s="72">
        <v>0</v>
      </c>
      <c r="F36" s="187">
        <v>2.26</v>
      </c>
      <c r="G36" s="188"/>
      <c r="H36" s="73">
        <f>D36*F36</f>
        <v>2.26</v>
      </c>
      <c r="I36" s="73">
        <v>0</v>
      </c>
      <c r="J36" s="72"/>
      <c r="K36" s="72"/>
      <c r="L36" s="73">
        <f>H36</f>
        <v>2.26</v>
      </c>
    </row>
    <row r="37" spans="1:12" ht="13.5" customHeight="1">
      <c r="A37" s="57"/>
      <c r="B37" s="29" t="s">
        <v>202</v>
      </c>
      <c r="C37" s="31" t="s">
        <v>192</v>
      </c>
      <c r="D37" s="72">
        <f>D16</f>
        <v>35.2</v>
      </c>
      <c r="E37" s="75" t="str">
        <f>K47</f>
        <v>0,2225</v>
      </c>
      <c r="F37" s="187">
        <v>2.26</v>
      </c>
      <c r="G37" s="188"/>
      <c r="H37" s="73">
        <v>0</v>
      </c>
      <c r="I37" s="73">
        <f>D37*E37*F37</f>
        <v>17.70032</v>
      </c>
      <c r="J37" s="72"/>
      <c r="K37" s="76"/>
      <c r="L37" s="77">
        <f>I37</f>
        <v>17.70032</v>
      </c>
    </row>
    <row r="38" spans="1:12" ht="28.5" customHeight="1">
      <c r="A38" s="57"/>
      <c r="B38" s="29" t="s">
        <v>203</v>
      </c>
      <c r="C38" s="33"/>
      <c r="D38" s="72"/>
      <c r="E38" s="72"/>
      <c r="F38" s="187"/>
      <c r="G38" s="188"/>
      <c r="H38" s="72"/>
      <c r="I38" s="72"/>
      <c r="J38" s="72"/>
      <c r="K38" s="78"/>
      <c r="L38" s="95">
        <f>L28+L29+L30+L31+L32+L33+L34+L35+L36+L37</f>
        <v>854.5662496000001</v>
      </c>
    </row>
    <row r="39" spans="2:12" s="37" customFormat="1" ht="33.75" customHeight="1">
      <c r="B39" s="168" t="s">
        <v>247</v>
      </c>
      <c r="C39" s="168"/>
      <c r="D39" s="168"/>
      <c r="E39" s="168"/>
      <c r="F39" s="168"/>
      <c r="G39" s="168"/>
      <c r="H39" s="168"/>
      <c r="I39" s="168"/>
      <c r="J39" s="168"/>
      <c r="K39" s="168"/>
      <c r="L39" s="168"/>
    </row>
    <row r="40" spans="1:12" ht="30.75" customHeight="1">
      <c r="A40" s="57"/>
      <c r="B40" s="170" t="s">
        <v>189</v>
      </c>
      <c r="C40" s="172" t="s">
        <v>208</v>
      </c>
      <c r="D40" s="173"/>
      <c r="E40" s="172" t="s">
        <v>209</v>
      </c>
      <c r="F40" s="184"/>
      <c r="G40" s="184"/>
      <c r="H40" s="173"/>
      <c r="I40" s="172" t="s">
        <v>248</v>
      </c>
      <c r="J40" s="184"/>
      <c r="K40" s="173"/>
      <c r="L40" s="169"/>
    </row>
    <row r="41" spans="1:12" ht="40.5" customHeight="1">
      <c r="A41" s="57"/>
      <c r="B41" s="171"/>
      <c r="C41" s="31" t="s">
        <v>261</v>
      </c>
      <c r="D41" s="31" t="s">
        <v>229</v>
      </c>
      <c r="E41" s="31" t="s">
        <v>249</v>
      </c>
      <c r="F41" s="31" t="s">
        <v>250</v>
      </c>
      <c r="G41" s="31" t="s">
        <v>228</v>
      </c>
      <c r="H41" s="31" t="s">
        <v>251</v>
      </c>
      <c r="I41" s="31" t="s">
        <v>212</v>
      </c>
      <c r="J41" s="31" t="s">
        <v>229</v>
      </c>
      <c r="K41" s="79" t="s">
        <v>231</v>
      </c>
      <c r="L41" s="169"/>
    </row>
    <row r="42" spans="1:12" ht="14.25">
      <c r="A42" s="57"/>
      <c r="B42" s="33">
        <v>1</v>
      </c>
      <c r="C42" s="33">
        <v>2</v>
      </c>
      <c r="D42" s="33">
        <v>3</v>
      </c>
      <c r="E42" s="33">
        <v>4</v>
      </c>
      <c r="F42" s="33">
        <v>5</v>
      </c>
      <c r="G42" s="33">
        <v>6</v>
      </c>
      <c r="H42" s="33">
        <v>7</v>
      </c>
      <c r="I42" s="33">
        <v>8</v>
      </c>
      <c r="J42" s="80">
        <v>9</v>
      </c>
      <c r="K42" s="43">
        <v>10</v>
      </c>
      <c r="L42" s="169"/>
    </row>
    <row r="43" spans="1:12" ht="15.75" customHeight="1">
      <c r="A43" s="57"/>
      <c r="B43" s="29" t="s">
        <v>194</v>
      </c>
      <c r="C43" s="72">
        <f>D16</f>
        <v>35.2</v>
      </c>
      <c r="D43" s="72">
        <v>0</v>
      </c>
      <c r="E43" s="72">
        <f>D16</f>
        <v>35.2</v>
      </c>
      <c r="F43" s="72">
        <v>0</v>
      </c>
      <c r="G43" s="72">
        <v>0</v>
      </c>
      <c r="H43" s="72">
        <v>0</v>
      </c>
      <c r="I43" s="72">
        <v>0</v>
      </c>
      <c r="J43" s="81">
        <v>0</v>
      </c>
      <c r="K43" s="82">
        <v>0</v>
      </c>
      <c r="L43" s="169"/>
    </row>
    <row r="44" spans="1:12" ht="14.25">
      <c r="A44" s="57"/>
      <c r="B44" s="29" t="s">
        <v>195</v>
      </c>
      <c r="C44" s="72">
        <v>3.15</v>
      </c>
      <c r="D44" s="72">
        <v>0</v>
      </c>
      <c r="E44" s="72">
        <v>116</v>
      </c>
      <c r="F44" s="72">
        <v>116</v>
      </c>
      <c r="G44" s="72">
        <v>89.67</v>
      </c>
      <c r="H44" s="72">
        <v>65.5</v>
      </c>
      <c r="I44" s="72">
        <f>E44-F44</f>
        <v>0</v>
      </c>
      <c r="J44" s="81">
        <f>G44-H44</f>
        <v>24.17</v>
      </c>
      <c r="K44" s="83" t="s">
        <v>252</v>
      </c>
      <c r="L44" s="169"/>
    </row>
    <row r="45" spans="1:12" ht="14.25">
      <c r="A45" s="57"/>
      <c r="B45" s="29" t="s">
        <v>198</v>
      </c>
      <c r="C45" s="72">
        <v>6.85</v>
      </c>
      <c r="D45" s="72">
        <v>0</v>
      </c>
      <c r="E45" s="72">
        <v>85</v>
      </c>
      <c r="F45" s="72">
        <v>80</v>
      </c>
      <c r="G45" s="72">
        <v>280</v>
      </c>
      <c r="H45" s="72">
        <v>238</v>
      </c>
      <c r="I45" s="72">
        <f>E45-F45</f>
        <v>5</v>
      </c>
      <c r="J45" s="81">
        <f>G45-H45</f>
        <v>42</v>
      </c>
      <c r="K45" s="83" t="s">
        <v>253</v>
      </c>
      <c r="L45" s="169"/>
    </row>
    <row r="46" spans="1:12" ht="14.25">
      <c r="A46" s="57"/>
      <c r="B46" s="29" t="s">
        <v>200</v>
      </c>
      <c r="C46" s="72">
        <f>SUM(C44:C45)</f>
        <v>10</v>
      </c>
      <c r="D46" s="72">
        <v>0</v>
      </c>
      <c r="E46" s="72">
        <v>0</v>
      </c>
      <c r="F46" s="72">
        <v>0</v>
      </c>
      <c r="G46" s="72">
        <v>0</v>
      </c>
      <c r="H46" s="72">
        <v>0</v>
      </c>
      <c r="I46" s="72">
        <f>I44+I45</f>
        <v>5</v>
      </c>
      <c r="J46" s="81">
        <v>0</v>
      </c>
      <c r="K46" s="82">
        <v>0</v>
      </c>
      <c r="L46" s="169"/>
    </row>
    <row r="47" spans="1:12" ht="14.25" customHeight="1">
      <c r="A47" s="57"/>
      <c r="B47" s="29" t="s">
        <v>224</v>
      </c>
      <c r="C47" s="72">
        <v>0</v>
      </c>
      <c r="D47" s="72">
        <v>0</v>
      </c>
      <c r="E47" s="74" t="s">
        <v>233</v>
      </c>
      <c r="F47" s="74" t="s">
        <v>226</v>
      </c>
      <c r="G47" s="74" t="s">
        <v>254</v>
      </c>
      <c r="H47" s="72">
        <v>6002</v>
      </c>
      <c r="I47" s="72">
        <f>E47-F47</f>
        <v>96</v>
      </c>
      <c r="J47" s="84">
        <f>G47-H47</f>
        <v>648</v>
      </c>
      <c r="K47" s="83" t="s">
        <v>255</v>
      </c>
      <c r="L47" s="169"/>
    </row>
    <row r="48" spans="1:12" ht="14.25">
      <c r="A48" s="57"/>
      <c r="B48" s="85" t="s">
        <v>201</v>
      </c>
      <c r="C48" s="86">
        <v>1</v>
      </c>
      <c r="D48" s="86">
        <v>0</v>
      </c>
      <c r="E48" s="86">
        <f>C48</f>
        <v>1</v>
      </c>
      <c r="F48" s="86">
        <v>0</v>
      </c>
      <c r="G48" s="86">
        <v>0</v>
      </c>
      <c r="H48" s="86">
        <v>0</v>
      </c>
      <c r="I48" s="86">
        <f>E48</f>
        <v>1</v>
      </c>
      <c r="J48" s="87">
        <v>0</v>
      </c>
      <c r="K48" s="86">
        <v>0</v>
      </c>
      <c r="L48" s="169"/>
    </row>
    <row r="49" spans="1:12" ht="14.25">
      <c r="A49" s="57"/>
      <c r="B49" s="61"/>
      <c r="C49" s="60"/>
      <c r="D49" s="60"/>
      <c r="E49" s="60"/>
      <c r="F49" s="60"/>
      <c r="G49" s="60"/>
      <c r="H49" s="60"/>
      <c r="I49" s="60"/>
      <c r="J49" s="60"/>
      <c r="K49" s="60"/>
      <c r="L49" s="58"/>
    </row>
    <row r="50" spans="1:12" ht="14.25">
      <c r="A50" s="57"/>
      <c r="B50" s="60"/>
      <c r="C50" s="60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4.25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</row>
  </sheetData>
  <sheetProtection/>
  <mergeCells count="65">
    <mergeCell ref="G3:L3"/>
    <mergeCell ref="J17:L17"/>
    <mergeCell ref="B23:C23"/>
    <mergeCell ref="E23:G23"/>
    <mergeCell ref="I23:L23"/>
    <mergeCell ref="F38:G38"/>
    <mergeCell ref="E11:G11"/>
    <mergeCell ref="C5:G5"/>
    <mergeCell ref="C6:G7"/>
    <mergeCell ref="C10:G10"/>
    <mergeCell ref="F33:G33"/>
    <mergeCell ref="F34:G34"/>
    <mergeCell ref="F35:G35"/>
    <mergeCell ref="C25:C26"/>
    <mergeCell ref="B17:C17"/>
    <mergeCell ref="F28:G28"/>
    <mergeCell ref="F29:G29"/>
    <mergeCell ref="F30:G30"/>
    <mergeCell ref="F31:G31"/>
    <mergeCell ref="J15:L15"/>
    <mergeCell ref="F16:H16"/>
    <mergeCell ref="B24:L24"/>
    <mergeCell ref="B25:B26"/>
    <mergeCell ref="L21:L22"/>
    <mergeCell ref="F32:G32"/>
    <mergeCell ref="H6:J7"/>
    <mergeCell ref="F37:G37"/>
    <mergeCell ref="J16:L16"/>
    <mergeCell ref="F17:H17"/>
    <mergeCell ref="F25:G26"/>
    <mergeCell ref="F27:G27"/>
    <mergeCell ref="L25:L26"/>
    <mergeCell ref="C8:F8"/>
    <mergeCell ref="C9:F9"/>
    <mergeCell ref="B12:L12"/>
    <mergeCell ref="K5:L5"/>
    <mergeCell ref="H25:I25"/>
    <mergeCell ref="D25:E25"/>
    <mergeCell ref="B13:L13"/>
    <mergeCell ref="B14:L14"/>
    <mergeCell ref="K25:K26"/>
    <mergeCell ref="C15:H15"/>
    <mergeCell ref="B6:B7"/>
    <mergeCell ref="J19:L20"/>
    <mergeCell ref="B16:C16"/>
    <mergeCell ref="B1:L1"/>
    <mergeCell ref="B2:L2"/>
    <mergeCell ref="B4:L4"/>
    <mergeCell ref="B11:C11"/>
    <mergeCell ref="I11:L11"/>
    <mergeCell ref="H8:J10"/>
    <mergeCell ref="K6:L7"/>
    <mergeCell ref="K8:L10"/>
    <mergeCell ref="B8:B10"/>
    <mergeCell ref="H5:J5"/>
    <mergeCell ref="B39:L39"/>
    <mergeCell ref="L40:L48"/>
    <mergeCell ref="B40:B41"/>
    <mergeCell ref="C40:D40"/>
    <mergeCell ref="B19:I22"/>
    <mergeCell ref="J21:K22"/>
    <mergeCell ref="I40:K40"/>
    <mergeCell ref="E40:H40"/>
    <mergeCell ref="J25:J26"/>
    <mergeCell ref="F36:G36"/>
  </mergeCells>
  <printOptions/>
  <pageMargins left="0.1968503937007874" right="0.1968503937007874" top="0.3937007874015748" bottom="0.3937007874015748" header="0" footer="0"/>
  <pageSetup fitToHeight="0" fitToWidth="1" horizontalDpi="600" verticalDpi="600" orientation="portrait" paperSize="9" scale="7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B62"/>
  <sheetViews>
    <sheetView tabSelected="1" zoomScalePageLayoutView="0" workbookViewId="0" topLeftCell="A3">
      <selection activeCell="E3" sqref="E3:E53"/>
    </sheetView>
  </sheetViews>
  <sheetFormatPr defaultColWidth="9.00390625" defaultRowHeight="14.25"/>
  <cols>
    <col min="1" max="1" width="11.00390625" style="0" customWidth="1"/>
    <col min="2" max="2" width="5.25390625" style="0" customWidth="1"/>
    <col min="3" max="3" width="7.25390625" style="0" customWidth="1"/>
    <col min="4" max="4" width="6.75390625" style="39" customWidth="1"/>
    <col min="5" max="5" width="4.375" style="40" customWidth="1"/>
    <col min="6" max="6" width="5.50390625" style="0" customWidth="1"/>
    <col min="7" max="7" width="6.625" style="45" customWidth="1"/>
    <col min="8" max="8" width="4.625" style="45" customWidth="1"/>
    <col min="9" max="9" width="4.125" style="46" customWidth="1"/>
    <col min="10" max="10" width="2.875" style="0" customWidth="1"/>
    <col min="11" max="12" width="5.625" style="0" customWidth="1"/>
    <col min="13" max="13" width="5.75390625" style="0" customWidth="1"/>
    <col min="14" max="14" width="3.375" style="0" customWidth="1"/>
    <col min="15" max="51" width="1.75390625" style="0" customWidth="1"/>
    <col min="52" max="52" width="2.00390625" style="0" customWidth="1"/>
  </cols>
  <sheetData>
    <row r="1" spans="1:106" ht="12" customHeight="1">
      <c r="A1" s="288" t="s">
        <v>346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90"/>
      <c r="DB1">
        <v>3</v>
      </c>
    </row>
    <row r="2" spans="1:14" s="101" customFormat="1" ht="24" customHeight="1">
      <c r="A2" s="98" t="s">
        <v>335</v>
      </c>
      <c r="B2" s="99" t="s">
        <v>327</v>
      </c>
      <c r="C2" s="109" t="s">
        <v>340</v>
      </c>
      <c r="D2" s="109" t="s">
        <v>338</v>
      </c>
      <c r="E2" s="100" t="s">
        <v>331</v>
      </c>
      <c r="F2" s="100" t="s">
        <v>325</v>
      </c>
      <c r="G2" s="110" t="s">
        <v>328</v>
      </c>
      <c r="H2" s="100" t="s">
        <v>326</v>
      </c>
      <c r="I2" s="99" t="s">
        <v>329</v>
      </c>
      <c r="J2" s="99" t="s">
        <v>343</v>
      </c>
      <c r="K2" s="99" t="s">
        <v>337</v>
      </c>
      <c r="L2" s="109" t="s">
        <v>330</v>
      </c>
      <c r="M2" s="99" t="s">
        <v>332</v>
      </c>
      <c r="N2" s="118" t="s">
        <v>334</v>
      </c>
    </row>
    <row r="3" spans="1:14" ht="15" customHeight="1">
      <c r="A3" s="48" t="s">
        <v>281</v>
      </c>
      <c r="B3" s="51">
        <v>49.6</v>
      </c>
      <c r="C3" s="112">
        <f aca="true" t="shared" si="0" ref="C3:C34">M3*H3</f>
        <v>726.144</v>
      </c>
      <c r="D3" s="113">
        <f aca="true" t="shared" si="1" ref="D3:D8">SUM(G3+K3)</f>
        <v>1142.847</v>
      </c>
      <c r="E3" s="106">
        <v>2.3</v>
      </c>
      <c r="F3" s="105">
        <v>496.89</v>
      </c>
      <c r="G3" s="113">
        <f>F3*E3</f>
        <v>1142.847</v>
      </c>
      <c r="H3" s="105">
        <v>14.64</v>
      </c>
      <c r="I3" s="105">
        <v>57.81</v>
      </c>
      <c r="J3" s="106">
        <v>0</v>
      </c>
      <c r="K3" s="113">
        <f aca="true" t="shared" si="2" ref="K3:K26">B3*J3*F3</f>
        <v>0</v>
      </c>
      <c r="L3" s="113">
        <f>N3*I3</f>
        <v>231.24</v>
      </c>
      <c r="M3" s="107">
        <v>49.6</v>
      </c>
      <c r="N3" s="119">
        <v>4</v>
      </c>
    </row>
    <row r="4" spans="1:18" ht="14.25">
      <c r="A4" s="49" t="s">
        <v>345</v>
      </c>
      <c r="B4" s="52">
        <v>46.9</v>
      </c>
      <c r="C4" s="116">
        <f t="shared" si="0"/>
        <v>686.616</v>
      </c>
      <c r="D4" s="114">
        <f t="shared" si="1"/>
        <v>1490.67</v>
      </c>
      <c r="E4" s="107">
        <v>3</v>
      </c>
      <c r="F4" s="96">
        <f>F3</f>
        <v>496.89</v>
      </c>
      <c r="G4" s="114">
        <f>F4*E4</f>
        <v>1490.67</v>
      </c>
      <c r="H4" s="96">
        <f>H3</f>
        <v>14.64</v>
      </c>
      <c r="I4" s="96">
        <f>I3</f>
        <v>57.81</v>
      </c>
      <c r="J4" s="107">
        <f>J3</f>
        <v>0</v>
      </c>
      <c r="K4" s="114">
        <f>B4*J4*F4</f>
        <v>0</v>
      </c>
      <c r="L4" s="114">
        <f aca="true" t="shared" si="3" ref="L4:L34">N4*I4</f>
        <v>173.43</v>
      </c>
      <c r="M4" s="107">
        <v>46.9</v>
      </c>
      <c r="N4" s="119">
        <v>3</v>
      </c>
      <c r="O4" s="41"/>
      <c r="P4" s="41"/>
      <c r="Q4" s="41"/>
      <c r="R4" s="41"/>
    </row>
    <row r="5" spans="1:18" ht="14.25">
      <c r="A5" s="49" t="s">
        <v>282</v>
      </c>
      <c r="B5" s="52">
        <v>35.2</v>
      </c>
      <c r="C5" s="116">
        <f t="shared" si="0"/>
        <v>515.3280000000001</v>
      </c>
      <c r="D5" s="114">
        <f t="shared" si="1"/>
        <v>1341.603</v>
      </c>
      <c r="E5" s="107">
        <v>2.7</v>
      </c>
      <c r="F5" s="96">
        <f>F3</f>
        <v>496.89</v>
      </c>
      <c r="G5" s="114">
        <f aca="true" t="shared" si="4" ref="G5:G34">F5*E5</f>
        <v>1341.603</v>
      </c>
      <c r="H5" s="96">
        <f>H3</f>
        <v>14.64</v>
      </c>
      <c r="I5" s="96">
        <f>I3</f>
        <v>57.81</v>
      </c>
      <c r="J5" s="107">
        <f>J3</f>
        <v>0</v>
      </c>
      <c r="K5" s="114">
        <f t="shared" si="2"/>
        <v>0</v>
      </c>
      <c r="L5" s="114">
        <f t="shared" si="3"/>
        <v>115.62</v>
      </c>
      <c r="M5" s="107">
        <v>35.2</v>
      </c>
      <c r="N5" s="119">
        <v>2</v>
      </c>
      <c r="O5" s="41"/>
      <c r="P5" s="41"/>
      <c r="Q5" s="41"/>
      <c r="R5" s="41"/>
    </row>
    <row r="6" spans="1:14" ht="14.25">
      <c r="A6" s="49" t="s">
        <v>283</v>
      </c>
      <c r="B6" s="52">
        <v>48.1</v>
      </c>
      <c r="C6" s="116">
        <f t="shared" si="0"/>
        <v>704.1840000000001</v>
      </c>
      <c r="D6" s="114">
        <f t="shared" si="1"/>
        <v>0</v>
      </c>
      <c r="E6" s="107">
        <v>0</v>
      </c>
      <c r="F6" s="96">
        <f>F3</f>
        <v>496.89</v>
      </c>
      <c r="G6" s="114">
        <f t="shared" si="4"/>
        <v>0</v>
      </c>
      <c r="H6" s="96">
        <f>H3</f>
        <v>14.64</v>
      </c>
      <c r="I6" s="96">
        <f>I3</f>
        <v>57.81</v>
      </c>
      <c r="J6" s="107">
        <f>J3</f>
        <v>0</v>
      </c>
      <c r="K6" s="114">
        <f t="shared" si="2"/>
        <v>0</v>
      </c>
      <c r="L6" s="114">
        <f>N6*I6</f>
        <v>57.81</v>
      </c>
      <c r="M6" s="107">
        <v>48.1</v>
      </c>
      <c r="N6" s="119">
        <v>1</v>
      </c>
    </row>
    <row r="7" spans="1:14" ht="14.25">
      <c r="A7" s="49" t="s">
        <v>284</v>
      </c>
      <c r="B7" s="52">
        <v>47.4</v>
      </c>
      <c r="C7" s="116">
        <f t="shared" si="0"/>
        <v>693.936</v>
      </c>
      <c r="D7" s="114">
        <f t="shared" si="1"/>
        <v>0</v>
      </c>
      <c r="E7" s="107">
        <v>0</v>
      </c>
      <c r="F7" s="96">
        <f>F3</f>
        <v>496.89</v>
      </c>
      <c r="G7" s="114">
        <f t="shared" si="4"/>
        <v>0</v>
      </c>
      <c r="H7" s="96">
        <f>H3</f>
        <v>14.64</v>
      </c>
      <c r="I7" s="96">
        <f>I3</f>
        <v>57.81</v>
      </c>
      <c r="J7" s="107">
        <f>J3</f>
        <v>0</v>
      </c>
      <c r="K7" s="114">
        <f t="shared" si="2"/>
        <v>0</v>
      </c>
      <c r="L7" s="114">
        <f t="shared" si="3"/>
        <v>173.43</v>
      </c>
      <c r="M7" s="107">
        <v>47.4</v>
      </c>
      <c r="N7" s="119">
        <v>3</v>
      </c>
    </row>
    <row r="8" spans="1:14" ht="14.25">
      <c r="A8" s="49" t="s">
        <v>285</v>
      </c>
      <c r="B8" s="52">
        <v>48.4</v>
      </c>
      <c r="C8" s="116">
        <f t="shared" si="0"/>
        <v>708.576</v>
      </c>
      <c r="D8" s="114">
        <f t="shared" si="1"/>
        <v>0</v>
      </c>
      <c r="E8" s="107">
        <v>0</v>
      </c>
      <c r="F8" s="96">
        <f>F3</f>
        <v>496.89</v>
      </c>
      <c r="G8" s="114">
        <f t="shared" si="4"/>
        <v>0</v>
      </c>
      <c r="H8" s="96">
        <f>H3</f>
        <v>14.64</v>
      </c>
      <c r="I8" s="96">
        <f>I3</f>
        <v>57.81</v>
      </c>
      <c r="J8" s="107">
        <f>J3</f>
        <v>0</v>
      </c>
      <c r="K8" s="114">
        <f t="shared" si="2"/>
        <v>0</v>
      </c>
      <c r="L8" s="114">
        <f t="shared" si="3"/>
        <v>173.43</v>
      </c>
      <c r="M8" s="107">
        <v>48.4</v>
      </c>
      <c r="N8" s="119">
        <v>3</v>
      </c>
    </row>
    <row r="9" spans="1:14" ht="14.25">
      <c r="A9" s="49" t="s">
        <v>286</v>
      </c>
      <c r="B9" s="52">
        <v>49.7</v>
      </c>
      <c r="C9" s="116">
        <f t="shared" si="0"/>
        <v>727.6080000000001</v>
      </c>
      <c r="D9" s="114">
        <f aca="true" t="shared" si="5" ref="D9:D52">SUM(G9+K9)</f>
        <v>993.78</v>
      </c>
      <c r="E9" s="107">
        <v>2</v>
      </c>
      <c r="F9" s="96">
        <f>F3</f>
        <v>496.89</v>
      </c>
      <c r="G9" s="114">
        <f t="shared" si="4"/>
        <v>993.78</v>
      </c>
      <c r="H9" s="96">
        <f>H3</f>
        <v>14.64</v>
      </c>
      <c r="I9" s="96">
        <f>I3</f>
        <v>57.81</v>
      </c>
      <c r="J9" s="107">
        <f>J3</f>
        <v>0</v>
      </c>
      <c r="K9" s="114">
        <f t="shared" si="2"/>
        <v>0</v>
      </c>
      <c r="L9" s="114">
        <f t="shared" si="3"/>
        <v>231.24</v>
      </c>
      <c r="M9" s="52">
        <v>49.7</v>
      </c>
      <c r="N9" s="119">
        <v>4</v>
      </c>
    </row>
    <row r="10" spans="1:14" ht="14.25">
      <c r="A10" s="49" t="s">
        <v>341</v>
      </c>
      <c r="B10" s="52">
        <v>46.5</v>
      </c>
      <c r="C10" s="116">
        <f t="shared" si="0"/>
        <v>680.76</v>
      </c>
      <c r="D10" s="114">
        <f t="shared" si="5"/>
        <v>99.378</v>
      </c>
      <c r="E10" s="107">
        <v>0.2</v>
      </c>
      <c r="F10" s="96">
        <f>F3</f>
        <v>496.89</v>
      </c>
      <c r="G10" s="114">
        <f t="shared" si="4"/>
        <v>99.378</v>
      </c>
      <c r="H10" s="96">
        <f>H3</f>
        <v>14.64</v>
      </c>
      <c r="I10" s="96">
        <f>I3</f>
        <v>57.81</v>
      </c>
      <c r="J10" s="107">
        <f>J3</f>
        <v>0</v>
      </c>
      <c r="K10" s="114">
        <f t="shared" si="2"/>
        <v>0</v>
      </c>
      <c r="L10" s="114">
        <f t="shared" si="3"/>
        <v>57.81</v>
      </c>
      <c r="M10" s="52">
        <v>46.5</v>
      </c>
      <c r="N10" s="119">
        <v>1</v>
      </c>
    </row>
    <row r="11" spans="1:14" ht="14.25">
      <c r="A11" s="49" t="s">
        <v>287</v>
      </c>
      <c r="B11" s="52">
        <v>48.6</v>
      </c>
      <c r="C11" s="116">
        <f t="shared" si="0"/>
        <v>711.504</v>
      </c>
      <c r="D11" s="114">
        <f t="shared" si="5"/>
        <v>0</v>
      </c>
      <c r="E11" s="107">
        <v>0</v>
      </c>
      <c r="F11" s="96">
        <f>F3</f>
        <v>496.89</v>
      </c>
      <c r="G11" s="114">
        <f t="shared" si="4"/>
        <v>0</v>
      </c>
      <c r="H11" s="96">
        <f>H3</f>
        <v>14.64</v>
      </c>
      <c r="I11" s="96">
        <f>I3</f>
        <v>57.81</v>
      </c>
      <c r="J11" s="107">
        <f>J3</f>
        <v>0</v>
      </c>
      <c r="K11" s="114">
        <f t="shared" si="2"/>
        <v>0</v>
      </c>
      <c r="L11" s="114">
        <f t="shared" si="3"/>
        <v>0</v>
      </c>
      <c r="M11" s="52">
        <v>48.6</v>
      </c>
      <c r="N11" s="119">
        <v>0</v>
      </c>
    </row>
    <row r="12" spans="1:14" ht="14.25">
      <c r="A12" s="49" t="s">
        <v>288</v>
      </c>
      <c r="B12" s="52">
        <v>48.8</v>
      </c>
      <c r="C12" s="116">
        <f t="shared" si="0"/>
        <v>714.432</v>
      </c>
      <c r="D12" s="114">
        <f t="shared" si="5"/>
        <v>49.689</v>
      </c>
      <c r="E12" s="107">
        <v>0.1</v>
      </c>
      <c r="F12" s="96">
        <f>F3</f>
        <v>496.89</v>
      </c>
      <c r="G12" s="114">
        <f t="shared" si="4"/>
        <v>49.689</v>
      </c>
      <c r="H12" s="96">
        <f>H3</f>
        <v>14.64</v>
      </c>
      <c r="I12" s="96">
        <f>I3</f>
        <v>57.81</v>
      </c>
      <c r="J12" s="107">
        <f>J3</f>
        <v>0</v>
      </c>
      <c r="K12" s="114">
        <f t="shared" si="2"/>
        <v>0</v>
      </c>
      <c r="L12" s="114">
        <f t="shared" si="3"/>
        <v>115.62</v>
      </c>
      <c r="M12" s="52">
        <v>48.8</v>
      </c>
      <c r="N12" s="119">
        <v>2</v>
      </c>
    </row>
    <row r="13" spans="1:14" ht="14.25">
      <c r="A13" s="49" t="s">
        <v>289</v>
      </c>
      <c r="B13" s="52">
        <v>46.4</v>
      </c>
      <c r="C13" s="116">
        <f t="shared" si="0"/>
        <v>679.296</v>
      </c>
      <c r="D13" s="114">
        <f t="shared" si="5"/>
        <v>1739.115</v>
      </c>
      <c r="E13" s="107">
        <v>3.5</v>
      </c>
      <c r="F13" s="96">
        <f>F3</f>
        <v>496.89</v>
      </c>
      <c r="G13" s="114">
        <f t="shared" si="4"/>
        <v>1739.115</v>
      </c>
      <c r="H13" s="96">
        <f>H3</f>
        <v>14.64</v>
      </c>
      <c r="I13" s="96">
        <f>I3</f>
        <v>57.81</v>
      </c>
      <c r="J13" s="107">
        <f>J3</f>
        <v>0</v>
      </c>
      <c r="K13" s="114">
        <f t="shared" si="2"/>
        <v>0</v>
      </c>
      <c r="L13" s="114">
        <f t="shared" si="3"/>
        <v>231.24</v>
      </c>
      <c r="M13" s="52">
        <v>46.4</v>
      </c>
      <c r="N13" s="119">
        <v>4</v>
      </c>
    </row>
    <row r="14" spans="1:14" ht="14.25">
      <c r="A14" s="49" t="s">
        <v>290</v>
      </c>
      <c r="B14" s="52">
        <v>48.1</v>
      </c>
      <c r="C14" s="116">
        <f t="shared" si="0"/>
        <v>704.1840000000001</v>
      </c>
      <c r="D14" s="114">
        <f t="shared" si="5"/>
        <v>645.957</v>
      </c>
      <c r="E14" s="107">
        <v>1.3</v>
      </c>
      <c r="F14" s="96">
        <f>F3</f>
        <v>496.89</v>
      </c>
      <c r="G14" s="114">
        <f t="shared" si="4"/>
        <v>645.957</v>
      </c>
      <c r="H14" s="96">
        <f>H3</f>
        <v>14.64</v>
      </c>
      <c r="I14" s="96">
        <f>I3</f>
        <v>57.81</v>
      </c>
      <c r="J14" s="107">
        <f>J3</f>
        <v>0</v>
      </c>
      <c r="K14" s="114">
        <f t="shared" si="2"/>
        <v>0</v>
      </c>
      <c r="L14" s="114">
        <f t="shared" si="3"/>
        <v>115.62</v>
      </c>
      <c r="M14" s="52">
        <v>48.1</v>
      </c>
      <c r="N14" s="119">
        <v>2</v>
      </c>
    </row>
    <row r="15" spans="1:14" ht="14.25">
      <c r="A15" s="49" t="s">
        <v>291</v>
      </c>
      <c r="B15" s="52">
        <v>48.6</v>
      </c>
      <c r="C15" s="116">
        <f t="shared" si="0"/>
        <v>711.504</v>
      </c>
      <c r="D15" s="114">
        <f t="shared" si="5"/>
        <v>49.689</v>
      </c>
      <c r="E15" s="107">
        <v>0.1</v>
      </c>
      <c r="F15" s="96">
        <f>F3</f>
        <v>496.89</v>
      </c>
      <c r="G15" s="114">
        <f t="shared" si="4"/>
        <v>49.689</v>
      </c>
      <c r="H15" s="96">
        <f>H3</f>
        <v>14.64</v>
      </c>
      <c r="I15" s="96">
        <f>I3</f>
        <v>57.81</v>
      </c>
      <c r="J15" s="107">
        <f>J3</f>
        <v>0</v>
      </c>
      <c r="K15" s="114">
        <f t="shared" si="2"/>
        <v>0</v>
      </c>
      <c r="L15" s="114">
        <f t="shared" si="3"/>
        <v>57.81</v>
      </c>
      <c r="M15" s="52">
        <v>48.6</v>
      </c>
      <c r="N15" s="119">
        <v>1</v>
      </c>
    </row>
    <row r="16" spans="1:14" ht="14.25">
      <c r="A16" s="49" t="s">
        <v>292</v>
      </c>
      <c r="B16" s="52">
        <v>44.9</v>
      </c>
      <c r="C16" s="116">
        <f t="shared" si="0"/>
        <v>657.336</v>
      </c>
      <c r="D16" s="114">
        <f t="shared" si="5"/>
        <v>1490.67</v>
      </c>
      <c r="E16" s="107">
        <v>3</v>
      </c>
      <c r="F16" s="96">
        <f>F3</f>
        <v>496.89</v>
      </c>
      <c r="G16" s="114">
        <f t="shared" si="4"/>
        <v>1490.67</v>
      </c>
      <c r="H16" s="96">
        <f>H3</f>
        <v>14.64</v>
      </c>
      <c r="I16" s="96">
        <f>I3</f>
        <v>57.81</v>
      </c>
      <c r="J16" s="107">
        <f>J3</f>
        <v>0</v>
      </c>
      <c r="K16" s="114">
        <f t="shared" si="2"/>
        <v>0</v>
      </c>
      <c r="L16" s="114">
        <f t="shared" si="3"/>
        <v>173.43</v>
      </c>
      <c r="M16" s="52">
        <v>44.9</v>
      </c>
      <c r="N16" s="119">
        <v>3</v>
      </c>
    </row>
    <row r="17" spans="1:14" ht="14.25">
      <c r="A17" s="49" t="s">
        <v>293</v>
      </c>
      <c r="B17" s="52">
        <v>48.2</v>
      </c>
      <c r="C17" s="116">
        <f t="shared" si="0"/>
        <v>705.648</v>
      </c>
      <c r="D17" s="114">
        <f t="shared" si="5"/>
        <v>596.2679999999999</v>
      </c>
      <c r="E17" s="107">
        <v>1.2</v>
      </c>
      <c r="F17" s="96">
        <f>F3</f>
        <v>496.89</v>
      </c>
      <c r="G17" s="114">
        <f t="shared" si="4"/>
        <v>596.2679999999999</v>
      </c>
      <c r="H17" s="96">
        <f>H3</f>
        <v>14.64</v>
      </c>
      <c r="I17" s="96">
        <f>I3</f>
        <v>57.81</v>
      </c>
      <c r="J17" s="107">
        <f>J3</f>
        <v>0</v>
      </c>
      <c r="K17" s="114">
        <f t="shared" si="2"/>
        <v>0</v>
      </c>
      <c r="L17" s="114">
        <f t="shared" si="3"/>
        <v>57.81</v>
      </c>
      <c r="M17" s="52">
        <v>48.2</v>
      </c>
      <c r="N17" s="119">
        <v>1</v>
      </c>
    </row>
    <row r="18" spans="1:14" ht="14.25">
      <c r="A18" s="49" t="s">
        <v>333</v>
      </c>
      <c r="B18" s="52">
        <v>49.9</v>
      </c>
      <c r="C18" s="116">
        <f t="shared" si="0"/>
        <v>730.5360000000001</v>
      </c>
      <c r="D18" s="114">
        <f t="shared" si="5"/>
        <v>0</v>
      </c>
      <c r="E18" s="107">
        <v>0</v>
      </c>
      <c r="F18" s="96">
        <f>F3</f>
        <v>496.89</v>
      </c>
      <c r="G18" s="114">
        <f t="shared" si="4"/>
        <v>0</v>
      </c>
      <c r="H18" s="96">
        <f>H3</f>
        <v>14.64</v>
      </c>
      <c r="I18" s="96">
        <f>I3</f>
        <v>57.81</v>
      </c>
      <c r="J18" s="107">
        <f>J3</f>
        <v>0</v>
      </c>
      <c r="K18" s="114">
        <f t="shared" si="2"/>
        <v>0</v>
      </c>
      <c r="L18" s="114">
        <f t="shared" si="3"/>
        <v>173.43</v>
      </c>
      <c r="M18" s="52">
        <v>49.9</v>
      </c>
      <c r="N18" s="119">
        <v>3</v>
      </c>
    </row>
    <row r="19" spans="1:14" ht="14.25">
      <c r="A19" s="49" t="s">
        <v>294</v>
      </c>
      <c r="B19" s="52">
        <v>75</v>
      </c>
      <c r="C19" s="116">
        <f t="shared" si="0"/>
        <v>1203.4080000000001</v>
      </c>
      <c r="D19" s="114">
        <f t="shared" si="5"/>
        <v>1242.225</v>
      </c>
      <c r="E19" s="107">
        <v>2.5</v>
      </c>
      <c r="F19" s="96">
        <f>F3</f>
        <v>496.89</v>
      </c>
      <c r="G19" s="114">
        <f t="shared" si="4"/>
        <v>1242.225</v>
      </c>
      <c r="H19" s="96">
        <f>H3</f>
        <v>14.64</v>
      </c>
      <c r="I19" s="96">
        <f>I3</f>
        <v>57.81</v>
      </c>
      <c r="J19" s="107">
        <f>J3</f>
        <v>0</v>
      </c>
      <c r="K19" s="114">
        <f t="shared" si="2"/>
        <v>0</v>
      </c>
      <c r="L19" s="114">
        <f t="shared" si="3"/>
        <v>231.24</v>
      </c>
      <c r="M19" s="107">
        <v>82.2</v>
      </c>
      <c r="N19" s="119">
        <v>4</v>
      </c>
    </row>
    <row r="20" spans="1:14" ht="14.25">
      <c r="A20" s="49" t="s">
        <v>296</v>
      </c>
      <c r="B20" s="52">
        <v>57.8</v>
      </c>
      <c r="C20" s="116">
        <f t="shared" si="0"/>
        <v>846.192</v>
      </c>
      <c r="D20" s="114">
        <f t="shared" si="5"/>
        <v>795.024</v>
      </c>
      <c r="E20" s="107">
        <v>1.6</v>
      </c>
      <c r="F20" s="96">
        <f>F3</f>
        <v>496.89</v>
      </c>
      <c r="G20" s="114">
        <f t="shared" si="4"/>
        <v>795.024</v>
      </c>
      <c r="H20" s="96">
        <f>H3</f>
        <v>14.64</v>
      </c>
      <c r="I20" s="96">
        <f>I3</f>
        <v>57.81</v>
      </c>
      <c r="J20" s="107">
        <f>J3</f>
        <v>0</v>
      </c>
      <c r="K20" s="114">
        <f t="shared" si="2"/>
        <v>0</v>
      </c>
      <c r="L20" s="114">
        <f t="shared" si="3"/>
        <v>115.62</v>
      </c>
      <c r="M20" s="52">
        <v>57.8</v>
      </c>
      <c r="N20" s="119">
        <v>2</v>
      </c>
    </row>
    <row r="21" spans="1:14" ht="14.25">
      <c r="A21" s="49" t="s">
        <v>297</v>
      </c>
      <c r="B21" s="52">
        <v>75.1</v>
      </c>
      <c r="C21" s="116">
        <f t="shared" si="0"/>
        <v>1099.464</v>
      </c>
      <c r="D21" s="114">
        <f t="shared" si="5"/>
        <v>844.713</v>
      </c>
      <c r="E21" s="107">
        <v>1.7</v>
      </c>
      <c r="F21" s="96">
        <f>F3</f>
        <v>496.89</v>
      </c>
      <c r="G21" s="114">
        <f t="shared" si="4"/>
        <v>844.713</v>
      </c>
      <c r="H21" s="96">
        <f>H3</f>
        <v>14.64</v>
      </c>
      <c r="I21" s="96">
        <f>I3</f>
        <v>57.81</v>
      </c>
      <c r="J21" s="107">
        <f>J3</f>
        <v>0</v>
      </c>
      <c r="K21" s="114">
        <f t="shared" si="2"/>
        <v>0</v>
      </c>
      <c r="L21" s="114">
        <f t="shared" si="3"/>
        <v>115.62</v>
      </c>
      <c r="M21" s="52">
        <v>75.1</v>
      </c>
      <c r="N21" s="119">
        <v>2</v>
      </c>
    </row>
    <row r="22" spans="1:14" ht="14.25">
      <c r="A22" s="49" t="s">
        <v>298</v>
      </c>
      <c r="B22" s="52">
        <v>58.1</v>
      </c>
      <c r="C22" s="116">
        <f t="shared" si="0"/>
        <v>850.5840000000001</v>
      </c>
      <c r="D22" s="114">
        <f t="shared" si="5"/>
        <v>0</v>
      </c>
      <c r="E22" s="107">
        <v>0</v>
      </c>
      <c r="F22" s="96">
        <f>F3</f>
        <v>496.89</v>
      </c>
      <c r="G22" s="114">
        <f t="shared" si="4"/>
        <v>0</v>
      </c>
      <c r="H22" s="96">
        <f>H3</f>
        <v>14.64</v>
      </c>
      <c r="I22" s="96">
        <f>I3</f>
        <v>57.81</v>
      </c>
      <c r="J22" s="107">
        <f>J3</f>
        <v>0</v>
      </c>
      <c r="K22" s="114">
        <f t="shared" si="2"/>
        <v>0</v>
      </c>
      <c r="L22" s="114">
        <f t="shared" si="3"/>
        <v>0</v>
      </c>
      <c r="M22" s="52">
        <v>58.1</v>
      </c>
      <c r="N22" s="119">
        <v>0</v>
      </c>
    </row>
    <row r="23" spans="1:14" ht="14.25">
      <c r="A23" s="49" t="s">
        <v>299</v>
      </c>
      <c r="B23" s="52">
        <v>75.6</v>
      </c>
      <c r="C23" s="116">
        <f t="shared" si="0"/>
        <v>1106.7839999999999</v>
      </c>
      <c r="D23" s="114">
        <f t="shared" si="5"/>
        <v>0</v>
      </c>
      <c r="E23" s="107">
        <v>0</v>
      </c>
      <c r="F23" s="96">
        <f>F3</f>
        <v>496.89</v>
      </c>
      <c r="G23" s="114">
        <f t="shared" si="4"/>
        <v>0</v>
      </c>
      <c r="H23" s="96">
        <f>H3</f>
        <v>14.64</v>
      </c>
      <c r="I23" s="96">
        <f>I3</f>
        <v>57.81</v>
      </c>
      <c r="J23" s="107">
        <f>J3</f>
        <v>0</v>
      </c>
      <c r="K23" s="114">
        <f t="shared" si="2"/>
        <v>0</v>
      </c>
      <c r="L23" s="114">
        <f t="shared" si="3"/>
        <v>115.62</v>
      </c>
      <c r="M23" s="52">
        <v>75.6</v>
      </c>
      <c r="N23" s="119">
        <v>2</v>
      </c>
    </row>
    <row r="24" spans="1:14" ht="14.25">
      <c r="A24" s="49" t="s">
        <v>300</v>
      </c>
      <c r="B24" s="52">
        <v>57.6</v>
      </c>
      <c r="C24" s="116">
        <f t="shared" si="0"/>
        <v>843.264</v>
      </c>
      <c r="D24" s="114">
        <f t="shared" si="5"/>
        <v>546.5790000000001</v>
      </c>
      <c r="E24" s="107">
        <v>1.1</v>
      </c>
      <c r="F24" s="96">
        <f>F3</f>
        <v>496.89</v>
      </c>
      <c r="G24" s="114">
        <f t="shared" si="4"/>
        <v>546.5790000000001</v>
      </c>
      <c r="H24" s="96">
        <f>H3</f>
        <v>14.64</v>
      </c>
      <c r="I24" s="96">
        <f>I3</f>
        <v>57.81</v>
      </c>
      <c r="J24" s="107">
        <f>J3</f>
        <v>0</v>
      </c>
      <c r="K24" s="114">
        <f t="shared" si="2"/>
        <v>0</v>
      </c>
      <c r="L24" s="114">
        <f t="shared" si="3"/>
        <v>115.62</v>
      </c>
      <c r="M24" s="52">
        <v>57.6</v>
      </c>
      <c r="N24" s="119">
        <v>2</v>
      </c>
    </row>
    <row r="25" spans="1:14" ht="14.25">
      <c r="A25" s="49" t="s">
        <v>336</v>
      </c>
      <c r="B25" s="52">
        <v>75.8</v>
      </c>
      <c r="C25" s="116">
        <f t="shared" si="0"/>
        <v>1228.296</v>
      </c>
      <c r="D25" s="114">
        <f t="shared" si="5"/>
        <v>4968.9</v>
      </c>
      <c r="E25" s="107">
        <v>10</v>
      </c>
      <c r="F25" s="96">
        <f>F3</f>
        <v>496.89</v>
      </c>
      <c r="G25" s="114">
        <f t="shared" si="4"/>
        <v>4968.9</v>
      </c>
      <c r="H25" s="96">
        <f>H3</f>
        <v>14.64</v>
      </c>
      <c r="I25" s="96">
        <f>I3</f>
        <v>57.81</v>
      </c>
      <c r="J25" s="107">
        <f>J3</f>
        <v>0</v>
      </c>
      <c r="K25" s="114">
        <f t="shared" si="2"/>
        <v>0</v>
      </c>
      <c r="L25" s="114">
        <f t="shared" si="3"/>
        <v>231.24</v>
      </c>
      <c r="M25" s="52">
        <v>83.9</v>
      </c>
      <c r="N25" s="119">
        <v>4</v>
      </c>
    </row>
    <row r="26" spans="1:14" ht="14.25">
      <c r="A26" s="49" t="s">
        <v>301</v>
      </c>
      <c r="B26" s="52">
        <v>57.5</v>
      </c>
      <c r="C26" s="116">
        <f t="shared" si="0"/>
        <v>841.8000000000001</v>
      </c>
      <c r="D26" s="114">
        <f t="shared" si="5"/>
        <v>397.512</v>
      </c>
      <c r="E26" s="107">
        <v>0.8</v>
      </c>
      <c r="F26" s="96">
        <f>F3</f>
        <v>496.89</v>
      </c>
      <c r="G26" s="114">
        <f t="shared" si="4"/>
        <v>397.512</v>
      </c>
      <c r="H26" s="96">
        <f>H3</f>
        <v>14.64</v>
      </c>
      <c r="I26" s="96">
        <f>I3</f>
        <v>57.81</v>
      </c>
      <c r="J26" s="107">
        <f>J3</f>
        <v>0</v>
      </c>
      <c r="K26" s="114">
        <f t="shared" si="2"/>
        <v>0</v>
      </c>
      <c r="L26" s="114">
        <f t="shared" si="3"/>
        <v>57.81</v>
      </c>
      <c r="M26" s="52">
        <v>57.5</v>
      </c>
      <c r="N26" s="119">
        <v>1</v>
      </c>
    </row>
    <row r="27" spans="1:14" ht="14.25">
      <c r="A27" s="49" t="s">
        <v>302</v>
      </c>
      <c r="B27" s="52">
        <v>75.4</v>
      </c>
      <c r="C27" s="116">
        <f t="shared" si="0"/>
        <v>1103.8560000000002</v>
      </c>
      <c r="D27" s="114">
        <f t="shared" si="5"/>
        <v>745.335</v>
      </c>
      <c r="E27" s="107">
        <v>1.5</v>
      </c>
      <c r="F27" s="96">
        <f>F3</f>
        <v>496.89</v>
      </c>
      <c r="G27" s="114">
        <f t="shared" si="4"/>
        <v>745.335</v>
      </c>
      <c r="H27" s="96">
        <f>H3</f>
        <v>14.64</v>
      </c>
      <c r="I27" s="96">
        <f>I3</f>
        <v>57.81</v>
      </c>
      <c r="J27" s="107">
        <f>J3</f>
        <v>0</v>
      </c>
      <c r="K27" s="114">
        <f aca="true" t="shared" si="6" ref="K27:K35">B27*J27*F27</f>
        <v>0</v>
      </c>
      <c r="L27" s="114">
        <f t="shared" si="3"/>
        <v>173.43</v>
      </c>
      <c r="M27" s="52">
        <v>75.4</v>
      </c>
      <c r="N27" s="119">
        <v>3</v>
      </c>
    </row>
    <row r="28" spans="1:14" ht="14.25">
      <c r="A28" s="49" t="s">
        <v>303</v>
      </c>
      <c r="B28" s="52">
        <v>74.4</v>
      </c>
      <c r="C28" s="116">
        <f t="shared" si="0"/>
        <v>1089.2160000000001</v>
      </c>
      <c r="D28" s="114">
        <f t="shared" si="5"/>
        <v>1987.56</v>
      </c>
      <c r="E28" s="107">
        <v>4</v>
      </c>
      <c r="F28" s="96">
        <f>F3</f>
        <v>496.89</v>
      </c>
      <c r="G28" s="114">
        <f t="shared" si="4"/>
        <v>1987.56</v>
      </c>
      <c r="H28" s="96">
        <f>H3</f>
        <v>14.64</v>
      </c>
      <c r="I28" s="96">
        <f>I3</f>
        <v>57.81</v>
      </c>
      <c r="J28" s="107">
        <f>J3</f>
        <v>0</v>
      </c>
      <c r="K28" s="114">
        <f t="shared" si="6"/>
        <v>0</v>
      </c>
      <c r="L28" s="114">
        <f t="shared" si="3"/>
        <v>173.43</v>
      </c>
      <c r="M28" s="52">
        <v>74.4</v>
      </c>
      <c r="N28" s="119">
        <v>3</v>
      </c>
    </row>
    <row r="29" spans="1:14" ht="14.25">
      <c r="A29" s="49" t="s">
        <v>304</v>
      </c>
      <c r="B29" s="52">
        <v>59.3</v>
      </c>
      <c r="C29" s="116">
        <f t="shared" si="0"/>
        <v>969.1680000000001</v>
      </c>
      <c r="D29" s="114">
        <f t="shared" si="5"/>
        <v>0</v>
      </c>
      <c r="E29" s="107">
        <v>0</v>
      </c>
      <c r="F29" s="96">
        <f>F3</f>
        <v>496.89</v>
      </c>
      <c r="G29" s="114">
        <f t="shared" si="4"/>
        <v>0</v>
      </c>
      <c r="H29" s="96">
        <f>H3</f>
        <v>14.64</v>
      </c>
      <c r="I29" s="96">
        <f>I3</f>
        <v>57.81</v>
      </c>
      <c r="J29" s="107">
        <f>J3</f>
        <v>0</v>
      </c>
      <c r="K29" s="114">
        <f t="shared" si="6"/>
        <v>0</v>
      </c>
      <c r="L29" s="114">
        <f t="shared" si="3"/>
        <v>115.62</v>
      </c>
      <c r="M29" s="107">
        <v>66.2</v>
      </c>
      <c r="N29" s="119">
        <v>2</v>
      </c>
    </row>
    <row r="30" spans="1:14" ht="14.25">
      <c r="A30" s="49" t="s">
        <v>323</v>
      </c>
      <c r="B30" s="52">
        <v>74.8</v>
      </c>
      <c r="C30" s="116">
        <f t="shared" si="0"/>
        <v>1095.072</v>
      </c>
      <c r="D30" s="114">
        <f t="shared" si="5"/>
        <v>1788.804</v>
      </c>
      <c r="E30" s="107">
        <v>3.6</v>
      </c>
      <c r="F30" s="96">
        <f>F3</f>
        <v>496.89</v>
      </c>
      <c r="G30" s="114">
        <f t="shared" si="4"/>
        <v>1788.804</v>
      </c>
      <c r="H30" s="96">
        <f>H3</f>
        <v>14.64</v>
      </c>
      <c r="I30" s="96">
        <f>I3</f>
        <v>57.81</v>
      </c>
      <c r="J30" s="107">
        <f>J3</f>
        <v>0</v>
      </c>
      <c r="K30" s="114">
        <f t="shared" si="6"/>
        <v>0</v>
      </c>
      <c r="L30" s="114">
        <f t="shared" si="3"/>
        <v>173.43</v>
      </c>
      <c r="M30" s="52">
        <v>74.8</v>
      </c>
      <c r="N30" s="119">
        <v>3</v>
      </c>
    </row>
    <row r="31" spans="1:14" ht="14.25">
      <c r="A31" s="49" t="s">
        <v>305</v>
      </c>
      <c r="B31" s="52">
        <v>57.5</v>
      </c>
      <c r="C31" s="116">
        <f t="shared" si="0"/>
        <v>841.8000000000001</v>
      </c>
      <c r="D31" s="114">
        <f t="shared" si="5"/>
        <v>0</v>
      </c>
      <c r="E31" s="107">
        <v>0</v>
      </c>
      <c r="F31" s="96">
        <f>F3</f>
        <v>496.89</v>
      </c>
      <c r="G31" s="114">
        <f t="shared" si="4"/>
        <v>0</v>
      </c>
      <c r="H31" s="96">
        <f>H3</f>
        <v>14.64</v>
      </c>
      <c r="I31" s="96">
        <f>I3</f>
        <v>57.81</v>
      </c>
      <c r="J31" s="107">
        <f>J3</f>
        <v>0</v>
      </c>
      <c r="K31" s="114">
        <f t="shared" si="6"/>
        <v>0</v>
      </c>
      <c r="L31" s="114">
        <f t="shared" si="3"/>
        <v>57.81</v>
      </c>
      <c r="M31" s="52">
        <v>57.5</v>
      </c>
      <c r="N31" s="119">
        <v>1</v>
      </c>
    </row>
    <row r="32" spans="1:14" ht="14.25">
      <c r="A32" s="49" t="s">
        <v>306</v>
      </c>
      <c r="B32" s="52">
        <v>76</v>
      </c>
      <c r="C32" s="116">
        <f t="shared" si="0"/>
        <v>1112.64</v>
      </c>
      <c r="D32" s="114">
        <f t="shared" si="5"/>
        <v>745.335</v>
      </c>
      <c r="E32" s="107">
        <v>1.5</v>
      </c>
      <c r="F32" s="96">
        <f>F3</f>
        <v>496.89</v>
      </c>
      <c r="G32" s="114">
        <f t="shared" si="4"/>
        <v>745.335</v>
      </c>
      <c r="H32" s="96">
        <f>H3</f>
        <v>14.64</v>
      </c>
      <c r="I32" s="96">
        <f>I3</f>
        <v>57.81</v>
      </c>
      <c r="J32" s="107">
        <f>J3</f>
        <v>0</v>
      </c>
      <c r="K32" s="114">
        <f t="shared" si="6"/>
        <v>0</v>
      </c>
      <c r="L32" s="114">
        <f t="shared" si="3"/>
        <v>173.43</v>
      </c>
      <c r="M32" s="52">
        <v>76</v>
      </c>
      <c r="N32" s="119">
        <v>3</v>
      </c>
    </row>
    <row r="33" spans="1:14" ht="14.25">
      <c r="A33" s="49" t="s">
        <v>307</v>
      </c>
      <c r="B33" s="52">
        <v>61.1</v>
      </c>
      <c r="C33" s="116">
        <f t="shared" si="0"/>
        <v>894.504</v>
      </c>
      <c r="D33" s="114">
        <f t="shared" si="5"/>
        <v>0</v>
      </c>
      <c r="E33" s="107">
        <v>0</v>
      </c>
      <c r="F33" s="96">
        <f>F3</f>
        <v>496.89</v>
      </c>
      <c r="G33" s="114">
        <f t="shared" si="4"/>
        <v>0</v>
      </c>
      <c r="H33" s="96">
        <f>H3</f>
        <v>14.64</v>
      </c>
      <c r="I33" s="96">
        <f>I3</f>
        <v>57.81</v>
      </c>
      <c r="J33" s="107">
        <f>J3</f>
        <v>0</v>
      </c>
      <c r="K33" s="114">
        <f t="shared" si="6"/>
        <v>0</v>
      </c>
      <c r="L33" s="114">
        <f t="shared" si="3"/>
        <v>115.62</v>
      </c>
      <c r="M33" s="52">
        <v>61.1</v>
      </c>
      <c r="N33" s="119">
        <v>2</v>
      </c>
    </row>
    <row r="34" spans="1:14" ht="14.25">
      <c r="A34" s="49" t="s">
        <v>308</v>
      </c>
      <c r="B34" s="52">
        <v>75.4</v>
      </c>
      <c r="C34" s="116">
        <f t="shared" si="0"/>
        <v>1103.8560000000002</v>
      </c>
      <c r="D34" s="114">
        <f t="shared" si="5"/>
        <v>0</v>
      </c>
      <c r="E34" s="107">
        <v>0</v>
      </c>
      <c r="F34" s="96">
        <f>F3</f>
        <v>496.89</v>
      </c>
      <c r="G34" s="114">
        <f t="shared" si="4"/>
        <v>0</v>
      </c>
      <c r="H34" s="96">
        <f>H3</f>
        <v>14.64</v>
      </c>
      <c r="I34" s="96">
        <f>I3</f>
        <v>57.81</v>
      </c>
      <c r="J34" s="107">
        <f>J3</f>
        <v>0</v>
      </c>
      <c r="K34" s="114">
        <f t="shared" si="6"/>
        <v>0</v>
      </c>
      <c r="L34" s="114">
        <f t="shared" si="3"/>
        <v>231.24</v>
      </c>
      <c r="M34" s="52">
        <v>75.4</v>
      </c>
      <c r="N34" s="119">
        <v>4</v>
      </c>
    </row>
    <row r="35" spans="1:14" ht="14.25">
      <c r="A35" s="49" t="s">
        <v>309</v>
      </c>
      <c r="B35" s="52">
        <v>57.8</v>
      </c>
      <c r="C35" s="116">
        <f>M35*H35</f>
        <v>846.192</v>
      </c>
      <c r="D35" s="114">
        <f t="shared" si="5"/>
        <v>0</v>
      </c>
      <c r="E35" s="107">
        <v>0</v>
      </c>
      <c r="F35" s="96">
        <f>F3</f>
        <v>496.89</v>
      </c>
      <c r="G35" s="114">
        <f aca="true" t="shared" si="7" ref="G35:G52">F35*E35</f>
        <v>0</v>
      </c>
      <c r="H35" s="96">
        <f>H3</f>
        <v>14.64</v>
      </c>
      <c r="I35" s="96">
        <f>I3</f>
        <v>57.81</v>
      </c>
      <c r="J35" s="107">
        <f>J3</f>
        <v>0</v>
      </c>
      <c r="K35" s="114">
        <f t="shared" si="6"/>
        <v>0</v>
      </c>
      <c r="L35" s="114">
        <f aca="true" t="shared" si="8" ref="L35:L52">N35*I35</f>
        <v>231.24</v>
      </c>
      <c r="M35" s="52">
        <v>57.8</v>
      </c>
      <c r="N35" s="119">
        <v>4</v>
      </c>
    </row>
    <row r="36" spans="1:14" ht="14.25">
      <c r="A36" s="49" t="s">
        <v>310</v>
      </c>
      <c r="B36" s="52">
        <v>76.6</v>
      </c>
      <c r="C36" s="116">
        <f aca="true" t="shared" si="9" ref="C36:C52">M36*H36</f>
        <v>1121.424</v>
      </c>
      <c r="D36" s="114">
        <f t="shared" si="5"/>
        <v>496.89</v>
      </c>
      <c r="E36" s="107">
        <v>1</v>
      </c>
      <c r="F36" s="96">
        <f>F3</f>
        <v>496.89</v>
      </c>
      <c r="G36" s="114">
        <f t="shared" si="7"/>
        <v>496.89</v>
      </c>
      <c r="H36" s="96">
        <f>H3</f>
        <v>14.64</v>
      </c>
      <c r="I36" s="96">
        <f>I3</f>
        <v>57.81</v>
      </c>
      <c r="J36" s="107">
        <f>J3</f>
        <v>0</v>
      </c>
      <c r="K36" s="114">
        <f aca="true" t="shared" si="10" ref="K36:K52">B36*J36*F36</f>
        <v>0</v>
      </c>
      <c r="L36" s="114">
        <f t="shared" si="8"/>
        <v>173.43</v>
      </c>
      <c r="M36" s="52">
        <v>76.6</v>
      </c>
      <c r="N36" s="119">
        <v>3</v>
      </c>
    </row>
    <row r="37" spans="1:14" ht="14.25">
      <c r="A37" s="49" t="s">
        <v>311</v>
      </c>
      <c r="B37" s="52">
        <v>58.1</v>
      </c>
      <c r="C37" s="116">
        <f t="shared" si="9"/>
        <v>850.5840000000001</v>
      </c>
      <c r="D37" s="114">
        <f t="shared" si="5"/>
        <v>496.89</v>
      </c>
      <c r="E37" s="107">
        <v>1</v>
      </c>
      <c r="F37" s="96">
        <f>F3</f>
        <v>496.89</v>
      </c>
      <c r="G37" s="114">
        <f t="shared" si="7"/>
        <v>496.89</v>
      </c>
      <c r="H37" s="96">
        <f>H3</f>
        <v>14.64</v>
      </c>
      <c r="I37" s="96">
        <f>I3</f>
        <v>57.81</v>
      </c>
      <c r="J37" s="107">
        <f>J3</f>
        <v>0</v>
      </c>
      <c r="K37" s="114">
        <f t="shared" si="10"/>
        <v>0</v>
      </c>
      <c r="L37" s="114">
        <f t="shared" si="8"/>
        <v>115.62</v>
      </c>
      <c r="M37" s="52">
        <v>58.1</v>
      </c>
      <c r="N37" s="119">
        <v>2</v>
      </c>
    </row>
    <row r="38" spans="1:14" ht="14.25">
      <c r="A38" s="49" t="s">
        <v>339</v>
      </c>
      <c r="B38" s="52">
        <v>36.1</v>
      </c>
      <c r="C38" s="116">
        <f t="shared" si="9"/>
        <v>528.504</v>
      </c>
      <c r="D38" s="114">
        <f t="shared" si="5"/>
        <v>0</v>
      </c>
      <c r="E38" s="107">
        <v>0</v>
      </c>
      <c r="F38" s="96">
        <f>F3</f>
        <v>496.89</v>
      </c>
      <c r="G38" s="114">
        <f t="shared" si="7"/>
        <v>0</v>
      </c>
      <c r="H38" s="96">
        <f>H3</f>
        <v>14.64</v>
      </c>
      <c r="I38" s="96">
        <f>I3</f>
        <v>57.81</v>
      </c>
      <c r="J38" s="107">
        <f>J3</f>
        <v>0</v>
      </c>
      <c r="K38" s="114">
        <f t="shared" si="10"/>
        <v>0</v>
      </c>
      <c r="L38" s="114">
        <f t="shared" si="8"/>
        <v>173.43</v>
      </c>
      <c r="M38" s="52">
        <v>36.1</v>
      </c>
      <c r="N38" s="119">
        <v>3</v>
      </c>
    </row>
    <row r="39" spans="1:14" ht="14.25">
      <c r="A39" s="49" t="s">
        <v>312</v>
      </c>
      <c r="B39" s="52">
        <v>50.5</v>
      </c>
      <c r="C39" s="116">
        <f t="shared" si="9"/>
        <v>739.32</v>
      </c>
      <c r="D39" s="114">
        <f t="shared" si="5"/>
        <v>0</v>
      </c>
      <c r="E39" s="107">
        <v>0</v>
      </c>
      <c r="F39" s="96">
        <f>F3</f>
        <v>496.89</v>
      </c>
      <c r="G39" s="114">
        <f t="shared" si="7"/>
        <v>0</v>
      </c>
      <c r="H39" s="96">
        <f>H3</f>
        <v>14.64</v>
      </c>
      <c r="I39" s="96">
        <f>I3</f>
        <v>57.81</v>
      </c>
      <c r="J39" s="107">
        <f>J3</f>
        <v>0</v>
      </c>
      <c r="K39" s="114">
        <f t="shared" si="10"/>
        <v>0</v>
      </c>
      <c r="L39" s="114">
        <f t="shared" si="8"/>
        <v>115.62</v>
      </c>
      <c r="M39" s="52">
        <v>50.5</v>
      </c>
      <c r="N39" s="119">
        <v>2</v>
      </c>
    </row>
    <row r="40" spans="1:14" ht="14.25">
      <c r="A40" s="49" t="s">
        <v>324</v>
      </c>
      <c r="B40" s="52">
        <v>49.2</v>
      </c>
      <c r="C40" s="116">
        <f t="shared" si="9"/>
        <v>740.7840000000001</v>
      </c>
      <c r="D40" s="114">
        <f t="shared" si="5"/>
        <v>1043.469</v>
      </c>
      <c r="E40" s="107">
        <v>2.1</v>
      </c>
      <c r="F40" s="96">
        <f>F3</f>
        <v>496.89</v>
      </c>
      <c r="G40" s="114">
        <f t="shared" si="7"/>
        <v>1043.469</v>
      </c>
      <c r="H40" s="96">
        <f>H3</f>
        <v>14.64</v>
      </c>
      <c r="I40" s="96">
        <f>I3</f>
        <v>57.81</v>
      </c>
      <c r="J40" s="107">
        <f>J3</f>
        <v>0</v>
      </c>
      <c r="K40" s="114">
        <f t="shared" si="10"/>
        <v>0</v>
      </c>
      <c r="L40" s="114">
        <f t="shared" si="8"/>
        <v>115.62</v>
      </c>
      <c r="M40" s="96">
        <v>50.6</v>
      </c>
      <c r="N40" s="119">
        <v>2</v>
      </c>
    </row>
    <row r="41" spans="1:14" ht="14.25">
      <c r="A41" s="49" t="s">
        <v>313</v>
      </c>
      <c r="B41" s="52">
        <v>48</v>
      </c>
      <c r="C41" s="116">
        <f t="shared" si="9"/>
        <v>702.72</v>
      </c>
      <c r="D41" s="114">
        <f t="shared" si="5"/>
        <v>695.646</v>
      </c>
      <c r="E41" s="107">
        <v>1.4</v>
      </c>
      <c r="F41" s="96">
        <f>F3</f>
        <v>496.89</v>
      </c>
      <c r="G41" s="114">
        <f t="shared" si="7"/>
        <v>695.646</v>
      </c>
      <c r="H41" s="96">
        <f>H3</f>
        <v>14.64</v>
      </c>
      <c r="I41" s="96">
        <f>I3</f>
        <v>57.81</v>
      </c>
      <c r="J41" s="107">
        <f>J3</f>
        <v>0</v>
      </c>
      <c r="K41" s="114">
        <f t="shared" si="10"/>
        <v>0</v>
      </c>
      <c r="L41" s="114">
        <f t="shared" si="8"/>
        <v>57.81</v>
      </c>
      <c r="M41" s="52">
        <v>48</v>
      </c>
      <c r="N41" s="119">
        <v>1</v>
      </c>
    </row>
    <row r="42" spans="1:14" ht="14.25">
      <c r="A42" s="49" t="s">
        <v>314</v>
      </c>
      <c r="B42" s="52">
        <v>46.7</v>
      </c>
      <c r="C42" s="116">
        <f t="shared" si="9"/>
        <v>683.6880000000001</v>
      </c>
      <c r="D42" s="114">
        <f t="shared" si="5"/>
        <v>1639.7369999999999</v>
      </c>
      <c r="E42" s="107">
        <v>3.3</v>
      </c>
      <c r="F42" s="96">
        <f>F3</f>
        <v>496.89</v>
      </c>
      <c r="G42" s="114">
        <f t="shared" si="7"/>
        <v>1639.7369999999999</v>
      </c>
      <c r="H42" s="96">
        <f>H3</f>
        <v>14.64</v>
      </c>
      <c r="I42" s="96">
        <f>I3</f>
        <v>57.81</v>
      </c>
      <c r="J42" s="107">
        <f>J3</f>
        <v>0</v>
      </c>
      <c r="K42" s="114">
        <f t="shared" si="10"/>
        <v>0</v>
      </c>
      <c r="L42" s="114">
        <f t="shared" si="8"/>
        <v>57.81</v>
      </c>
      <c r="M42" s="52">
        <v>46.7</v>
      </c>
      <c r="N42" s="119">
        <v>1</v>
      </c>
    </row>
    <row r="43" spans="1:14" ht="14.25">
      <c r="A43" s="49" t="s">
        <v>344</v>
      </c>
      <c r="B43" s="52">
        <v>49.3</v>
      </c>
      <c r="C43" s="116">
        <f t="shared" si="9"/>
        <v>721.752</v>
      </c>
      <c r="D43" s="114">
        <f t="shared" si="5"/>
        <v>496.89</v>
      </c>
      <c r="E43" s="107">
        <v>1</v>
      </c>
      <c r="F43" s="96">
        <f>F3</f>
        <v>496.89</v>
      </c>
      <c r="G43" s="114">
        <f t="shared" si="7"/>
        <v>496.89</v>
      </c>
      <c r="H43" s="96">
        <f>H3</f>
        <v>14.64</v>
      </c>
      <c r="I43" s="96">
        <f>I3</f>
        <v>57.81</v>
      </c>
      <c r="J43" s="107">
        <f>J3</f>
        <v>0</v>
      </c>
      <c r="K43" s="114">
        <f t="shared" si="10"/>
        <v>0</v>
      </c>
      <c r="L43" s="114">
        <f t="shared" si="8"/>
        <v>231.24</v>
      </c>
      <c r="M43" s="52">
        <v>49.3</v>
      </c>
      <c r="N43" s="119">
        <v>4</v>
      </c>
    </row>
    <row r="44" spans="1:14" ht="14.25">
      <c r="A44" s="49" t="s">
        <v>315</v>
      </c>
      <c r="B44" s="52">
        <v>48.1</v>
      </c>
      <c r="C44" s="116">
        <f t="shared" si="9"/>
        <v>704.1840000000001</v>
      </c>
      <c r="D44" s="114">
        <f t="shared" si="5"/>
        <v>1590.048</v>
      </c>
      <c r="E44" s="107">
        <v>3.2</v>
      </c>
      <c r="F44" s="96">
        <f>F3</f>
        <v>496.89</v>
      </c>
      <c r="G44" s="114">
        <f t="shared" si="7"/>
        <v>1590.048</v>
      </c>
      <c r="H44" s="96">
        <f>H3</f>
        <v>14.64</v>
      </c>
      <c r="I44" s="96">
        <f>I3</f>
        <v>57.81</v>
      </c>
      <c r="J44" s="107">
        <f>J3</f>
        <v>0</v>
      </c>
      <c r="K44" s="114">
        <f t="shared" si="10"/>
        <v>0</v>
      </c>
      <c r="L44" s="114">
        <f t="shared" si="8"/>
        <v>57.81</v>
      </c>
      <c r="M44" s="52">
        <v>48.1</v>
      </c>
      <c r="N44" s="119">
        <v>1</v>
      </c>
    </row>
    <row r="45" spans="1:14" ht="14.25">
      <c r="A45" s="49" t="s">
        <v>316</v>
      </c>
      <c r="B45" s="52">
        <v>47.2</v>
      </c>
      <c r="C45" s="116">
        <f t="shared" si="9"/>
        <v>691.008</v>
      </c>
      <c r="D45" s="114">
        <f t="shared" si="5"/>
        <v>894.402</v>
      </c>
      <c r="E45" s="107">
        <v>1.8</v>
      </c>
      <c r="F45" s="96">
        <f>F3</f>
        <v>496.89</v>
      </c>
      <c r="G45" s="114">
        <f t="shared" si="7"/>
        <v>894.402</v>
      </c>
      <c r="H45" s="96">
        <f>H3</f>
        <v>14.64</v>
      </c>
      <c r="I45" s="96">
        <f>I3</f>
        <v>57.81</v>
      </c>
      <c r="J45" s="107">
        <f>J3</f>
        <v>0</v>
      </c>
      <c r="K45" s="114">
        <f t="shared" si="10"/>
        <v>0</v>
      </c>
      <c r="L45" s="114">
        <f t="shared" si="8"/>
        <v>57.81</v>
      </c>
      <c r="M45" s="107">
        <v>47.2</v>
      </c>
      <c r="N45" s="119">
        <v>1</v>
      </c>
    </row>
    <row r="46" spans="1:14" ht="14.25">
      <c r="A46" s="49" t="s">
        <v>317</v>
      </c>
      <c r="B46" s="52">
        <v>48.3</v>
      </c>
      <c r="C46" s="116">
        <f t="shared" si="9"/>
        <v>707.112</v>
      </c>
      <c r="D46" s="114">
        <f t="shared" si="5"/>
        <v>1391.292</v>
      </c>
      <c r="E46" s="107">
        <v>2.8</v>
      </c>
      <c r="F46" s="96">
        <f>F3</f>
        <v>496.89</v>
      </c>
      <c r="G46" s="114">
        <f t="shared" si="7"/>
        <v>1391.292</v>
      </c>
      <c r="H46" s="96">
        <f>H3</f>
        <v>14.64</v>
      </c>
      <c r="I46" s="96">
        <f>I3</f>
        <v>57.81</v>
      </c>
      <c r="J46" s="107">
        <f>J3</f>
        <v>0</v>
      </c>
      <c r="K46" s="114">
        <f t="shared" si="10"/>
        <v>0</v>
      </c>
      <c r="L46" s="114">
        <f t="shared" si="8"/>
        <v>115.62</v>
      </c>
      <c r="M46" s="52">
        <v>48.3</v>
      </c>
      <c r="N46" s="119">
        <v>2</v>
      </c>
    </row>
    <row r="47" spans="1:14" ht="14.25">
      <c r="A47" s="49" t="s">
        <v>318</v>
      </c>
      <c r="B47" s="52">
        <v>48.1</v>
      </c>
      <c r="C47" s="116">
        <f t="shared" si="9"/>
        <v>704.1840000000001</v>
      </c>
      <c r="D47" s="114">
        <f t="shared" si="5"/>
        <v>596.2679999999999</v>
      </c>
      <c r="E47" s="107">
        <v>1.2</v>
      </c>
      <c r="F47" s="96">
        <f>F3</f>
        <v>496.89</v>
      </c>
      <c r="G47" s="114">
        <f t="shared" si="7"/>
        <v>596.2679999999999</v>
      </c>
      <c r="H47" s="96">
        <f>H3</f>
        <v>14.64</v>
      </c>
      <c r="I47" s="96">
        <f>I3</f>
        <v>57.81</v>
      </c>
      <c r="J47" s="107">
        <f>J3</f>
        <v>0</v>
      </c>
      <c r="K47" s="114">
        <f t="shared" si="10"/>
        <v>0</v>
      </c>
      <c r="L47" s="114">
        <f t="shared" si="8"/>
        <v>115.62</v>
      </c>
      <c r="M47" s="52">
        <v>48.1</v>
      </c>
      <c r="N47" s="119">
        <v>2</v>
      </c>
    </row>
    <row r="48" spans="1:14" ht="14.25">
      <c r="A48" s="49" t="s">
        <v>319</v>
      </c>
      <c r="B48" s="52">
        <v>46.6</v>
      </c>
      <c r="C48" s="116">
        <f t="shared" si="9"/>
        <v>682.224</v>
      </c>
      <c r="D48" s="114">
        <f t="shared" si="5"/>
        <v>993.78</v>
      </c>
      <c r="E48" s="107">
        <v>2</v>
      </c>
      <c r="F48" s="96">
        <f>F3</f>
        <v>496.89</v>
      </c>
      <c r="G48" s="114">
        <f t="shared" si="7"/>
        <v>993.78</v>
      </c>
      <c r="H48" s="96">
        <f>H3</f>
        <v>14.64</v>
      </c>
      <c r="I48" s="96">
        <f>I3</f>
        <v>57.81</v>
      </c>
      <c r="J48" s="107">
        <f>J3</f>
        <v>0</v>
      </c>
      <c r="K48" s="114">
        <f t="shared" si="10"/>
        <v>0</v>
      </c>
      <c r="L48" s="114">
        <f t="shared" si="8"/>
        <v>115.62</v>
      </c>
      <c r="M48" s="52">
        <v>46.6</v>
      </c>
      <c r="N48" s="119">
        <v>2</v>
      </c>
    </row>
    <row r="49" spans="1:14" ht="14.25">
      <c r="A49" s="49" t="s">
        <v>320</v>
      </c>
      <c r="B49" s="52">
        <v>48.4</v>
      </c>
      <c r="C49" s="116">
        <f t="shared" si="9"/>
        <v>708.576</v>
      </c>
      <c r="D49" s="114">
        <f t="shared" si="5"/>
        <v>0</v>
      </c>
      <c r="E49" s="107">
        <v>0</v>
      </c>
      <c r="F49" s="96">
        <f>F3</f>
        <v>496.89</v>
      </c>
      <c r="G49" s="114">
        <f t="shared" si="7"/>
        <v>0</v>
      </c>
      <c r="H49" s="96">
        <f>H3</f>
        <v>14.64</v>
      </c>
      <c r="I49" s="96">
        <f>I3</f>
        <v>57.81</v>
      </c>
      <c r="J49" s="107">
        <f>J3</f>
        <v>0</v>
      </c>
      <c r="K49" s="114">
        <f t="shared" si="10"/>
        <v>0</v>
      </c>
      <c r="L49" s="114">
        <f t="shared" si="8"/>
        <v>0</v>
      </c>
      <c r="M49" s="52">
        <v>48.4</v>
      </c>
      <c r="N49" s="119">
        <v>0</v>
      </c>
    </row>
    <row r="50" spans="1:14" ht="14.25">
      <c r="A50" s="49" t="s">
        <v>342</v>
      </c>
      <c r="B50" s="52">
        <v>48.2</v>
      </c>
      <c r="C50" s="116">
        <f>M50*H50</f>
        <v>705.648</v>
      </c>
      <c r="D50" s="114">
        <f>SUM(G50+K50)</f>
        <v>894.402</v>
      </c>
      <c r="E50" s="107">
        <v>1.8</v>
      </c>
      <c r="F50" s="96">
        <f>F3</f>
        <v>496.89</v>
      </c>
      <c r="G50" s="114">
        <f t="shared" si="7"/>
        <v>894.402</v>
      </c>
      <c r="H50" s="96">
        <f>H3</f>
        <v>14.64</v>
      </c>
      <c r="I50" s="96">
        <f>I3</f>
        <v>57.81</v>
      </c>
      <c r="J50" s="107">
        <f>J3</f>
        <v>0</v>
      </c>
      <c r="K50" s="114">
        <f t="shared" si="10"/>
        <v>0</v>
      </c>
      <c r="L50" s="114">
        <f t="shared" si="8"/>
        <v>115.62</v>
      </c>
      <c r="M50" s="52">
        <v>48.2</v>
      </c>
      <c r="N50" s="119">
        <v>2</v>
      </c>
    </row>
    <row r="51" spans="1:14" ht="14.25">
      <c r="A51" s="49" t="s">
        <v>321</v>
      </c>
      <c r="B51" s="52">
        <v>46.5</v>
      </c>
      <c r="C51" s="116">
        <f t="shared" si="9"/>
        <v>680.76</v>
      </c>
      <c r="D51" s="114">
        <f t="shared" si="5"/>
        <v>0</v>
      </c>
      <c r="E51" s="107">
        <v>0</v>
      </c>
      <c r="F51" s="96">
        <f>F3</f>
        <v>496.89</v>
      </c>
      <c r="G51" s="114">
        <f t="shared" si="7"/>
        <v>0</v>
      </c>
      <c r="H51" s="96">
        <f>H3</f>
        <v>14.64</v>
      </c>
      <c r="I51" s="96">
        <f>I3</f>
        <v>57.81</v>
      </c>
      <c r="J51" s="107">
        <f>J3</f>
        <v>0</v>
      </c>
      <c r="K51" s="114">
        <f t="shared" si="10"/>
        <v>0</v>
      </c>
      <c r="L51" s="114">
        <f t="shared" si="8"/>
        <v>0</v>
      </c>
      <c r="M51" s="52">
        <v>46.5</v>
      </c>
      <c r="N51" s="119">
        <v>0</v>
      </c>
    </row>
    <row r="52" spans="1:14" ht="14.25">
      <c r="A52" s="50" t="s">
        <v>322</v>
      </c>
      <c r="B52" s="53">
        <v>49.3</v>
      </c>
      <c r="C52" s="117">
        <f t="shared" si="9"/>
        <v>721.752</v>
      </c>
      <c r="D52" s="115">
        <f t="shared" si="5"/>
        <v>248.445</v>
      </c>
      <c r="E52" s="54">
        <v>0.5</v>
      </c>
      <c r="F52" s="97">
        <f>F3</f>
        <v>496.89</v>
      </c>
      <c r="G52" s="115">
        <f t="shared" si="7"/>
        <v>248.445</v>
      </c>
      <c r="H52" s="97">
        <f>H3</f>
        <v>14.64</v>
      </c>
      <c r="I52" s="97">
        <f>I3</f>
        <v>57.81</v>
      </c>
      <c r="J52" s="54">
        <f>J3</f>
        <v>0</v>
      </c>
      <c r="K52" s="115">
        <f t="shared" si="10"/>
        <v>0</v>
      </c>
      <c r="L52" s="114">
        <f t="shared" si="8"/>
        <v>115.62</v>
      </c>
      <c r="M52" s="53">
        <v>49.3</v>
      </c>
      <c r="N52" s="119">
        <v>2</v>
      </c>
    </row>
    <row r="53" spans="1:14" ht="14.25">
      <c r="A53" s="104" t="s">
        <v>295</v>
      </c>
      <c r="B53" s="122">
        <f>SUM(B3:B52)</f>
        <v>2744.6999999999994</v>
      </c>
      <c r="C53" s="111">
        <f>SUM(C3:C52)</f>
        <v>40527.91200000001</v>
      </c>
      <c r="D53" s="111">
        <f>SUM(D3:D52)</f>
        <v>35179.812</v>
      </c>
      <c r="E53" s="108">
        <f>SUM(E3:E52)</f>
        <v>70.8</v>
      </c>
      <c r="F53" s="108"/>
      <c r="G53" s="111">
        <f>SUM(G3:G52)</f>
        <v>35179.812</v>
      </c>
      <c r="H53" s="108"/>
      <c r="I53" s="108"/>
      <c r="J53" s="108"/>
      <c r="K53" s="111">
        <f>SUM(K3:K52)</f>
        <v>0</v>
      </c>
      <c r="L53" s="111">
        <f>SUM(L3:L52)</f>
        <v>6301.289999999999</v>
      </c>
      <c r="M53" s="121">
        <f>SUM(M3:M52)</f>
        <v>2768.2999999999997</v>
      </c>
      <c r="N53" s="120">
        <f>SUM(N3:N52)</f>
        <v>109</v>
      </c>
    </row>
    <row r="54" spans="1:15" ht="14.25">
      <c r="A54" s="103"/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O54" t="s">
        <v>158</v>
      </c>
    </row>
    <row r="55" spans="1:12" ht="14.25">
      <c r="A55" s="102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</row>
    <row r="56" spans="1:13" ht="14.25">
      <c r="A56" s="102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6"/>
    </row>
    <row r="57" spans="1:12" ht="14.25">
      <c r="A57" s="102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</row>
    <row r="58" spans="1:12" ht="14.25">
      <c r="A58" s="102"/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</row>
    <row r="59" spans="1:12" ht="14.25">
      <c r="A59" s="102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</row>
    <row r="60" spans="1:12" ht="14.25">
      <c r="A60" s="102"/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</row>
    <row r="61" spans="1:12" ht="14.25">
      <c r="A61" s="44"/>
      <c r="B61" s="44"/>
      <c r="C61" s="44"/>
      <c r="D61" s="47"/>
      <c r="E61" s="47"/>
      <c r="F61" s="44"/>
      <c r="G61" s="44"/>
      <c r="H61" s="44"/>
      <c r="I61" s="47"/>
      <c r="J61" s="44"/>
      <c r="K61" s="44"/>
      <c r="L61" s="44"/>
    </row>
    <row r="62" spans="1:12" ht="14.25">
      <c r="A62" s="44"/>
      <c r="B62" s="44"/>
      <c r="C62" s="44"/>
      <c r="D62" s="47"/>
      <c r="E62" s="47"/>
      <c r="F62" s="44"/>
      <c r="G62" s="44"/>
      <c r="H62" s="44"/>
      <c r="I62" s="47"/>
      <c r="J62" s="44"/>
      <c r="K62" s="44"/>
      <c r="L62" s="44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"Крайинвестбанк"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2017-04-27T09:23:39Z</cp:lastPrinted>
  <dcterms:created xsi:type="dcterms:W3CDTF">2011-02-24T08:44:16Z</dcterms:created>
  <dcterms:modified xsi:type="dcterms:W3CDTF">2017-04-27T09:24:40Z</dcterms:modified>
  <cp:category/>
  <cp:version/>
  <cp:contentType/>
  <cp:contentStatus/>
</cp:coreProperties>
</file>