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<sst xmlns="http://schemas.openxmlformats.org/spreadsheetml/2006/main" count="543" uniqueCount="351">
  <si>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</si>
  <si>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</si>
  <si>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</si>
  <si>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</si>
  <si>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</si>
  <si>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</si>
  <si>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</si>
  <si>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</si>
  <si>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</si>
  <si>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</si>
  <si>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</si>
  <si>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</si>
  <si>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</si>
  <si>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</si>
  <si>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</si>
  <si>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</si>
  <si>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</si>
  <si>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</si>
  <si>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</si>
  <si>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</si>
  <si>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</si>
  <si>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</si>
  <si>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</si>
  <si>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</si>
  <si>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</si>
  <si>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</si>
  <si>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</si>
  <si>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</si>
  <si>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</si>
  <si>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</si>
  <si>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</si>
  <si>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</si>
  <si>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</si>
  <si>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</si>
  <si>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</si>
  <si>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</si>
  <si>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</si>
  <si>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</si>
  <si>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</si>
  <si>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</si>
  <si>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</si>
  <si>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</si>
  <si>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</si>
  <si>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</si>
  <si>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</si>
  <si>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</si>
  <si>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</si>
  <si>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</si>
  <si>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</si>
  <si>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</si>
  <si>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</si>
  <si>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</si>
  <si>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</si>
  <si>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</si>
  <si>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</si>
  <si>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</si>
  <si>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</si>
  <si>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</si>
  <si>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</si>
  <si>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</si>
  <si>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</si>
  <si>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</si>
  <si>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</si>
  <si>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</si>
  <si>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</si>
  <si>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</si>
  <si>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</si>
  <si>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</si>
  <si>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</si>
  <si>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</si>
  <si>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</si>
  <si>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</si>
  <si>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</si>
  <si>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</si>
  <si>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</si>
  <si>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</si>
  <si>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</si>
  <si>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</si>
  <si>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</si>
  <si>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</si>
  <si>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</si>
  <si>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</si>
  <si>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</si>
  <si>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</si>
  <si>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</si>
  <si>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</si>
  <si>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</si>
  <si>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</si>
  <si>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</si>
  <si>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</si>
  <si>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</si>
  <si>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</si>
  <si>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</si>
  <si>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</si>
  <si>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</si>
  <si>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</si>
  <si>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</si>
  <si>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</si>
  <si>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</si>
  <si>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</si>
  <si>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</si>
  <si>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</si>
  <si>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</si>
  <si>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</si>
  <si>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</si>
  <si>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</si>
  <si>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</si>
  <si>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</si>
  <si>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</si>
  <si>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</si>
  <si>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</si>
  <si>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</si>
  <si>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</si>
  <si>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</si>
  <si>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</si>
  <si>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</si>
  <si>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</si>
  <si>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</si>
  <si>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</si>
  <si>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</si>
  <si>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</si>
  <si>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</si>
  <si>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</si>
  <si>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</si>
  <si>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</si>
  <si>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</si>
  <si>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</si>
  <si>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</si>
  <si>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</si>
  <si>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</si>
  <si>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</si>
  <si>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</si>
  <si>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</si>
  <si>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</si>
  <si>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</si>
  <si>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</si>
  <si>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</si>
  <si>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</si>
  <si>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</si>
  <si>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</si>
  <si>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</si>
  <si>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</si>
  <si>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</si>
  <si>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</si>
  <si>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</si>
  <si>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</si>
  <si>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</si>
  <si>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</si>
  <si>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</si>
  <si>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</si>
  <si>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</si>
  <si>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</si>
  <si>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</si>
  <si>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</si>
  <si>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</si>
  <si>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</si>
  <si>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</si>
  <si>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</si>
  <si>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</si>
  <si>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</si>
  <si>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</si>
  <si>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</si>
  <si>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</si>
  <si>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</si>
  <si>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</si>
  <si>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</si>
  <si>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</si>
  <si>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</si>
  <si>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</si>
  <si>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</si>
  <si>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</si>
  <si>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</si>
  <si>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</si>
  <si>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</si>
  <si>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</si>
  <si>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</si>
  <si>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</si>
  <si>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</si>
  <si>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</si>
  <si>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</si>
  <si>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</si>
  <si>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</si>
  <si>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</si>
  <si>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</si>
  <si>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</si>
  <si>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</si>
  <si>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</si>
  <si>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</si>
  <si>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</si>
  <si>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</si>
  <si>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</si>
  <si>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</si>
  <si>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</si>
  <si>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</si>
  <si>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</si>
  <si>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</si>
  <si>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</si>
  <si>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</si>
  <si>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</si>
  <si>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</si>
  <si>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</si>
  <si>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</si>
  <si>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</si>
  <si>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</si>
  <si>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</si>
  <si>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</si>
  <si>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</si>
  <si>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</si>
  <si>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</si>
  <si>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</si>
  <si>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</si>
  <si>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</si>
  <si>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</si>
  <si>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</si>
  <si>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</si>
  <si>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</si>
  <si>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</si>
  <si>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</si>
  <si>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</si>
  <si>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</si>
  <si>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</si>
  <si>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</si>
  <si>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</si>
  <si>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</si>
  <si>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</si>
  <si>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</si>
  <si>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</si>
  <si>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</si>
  <si>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</si>
  <si>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</si>
  <si>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</si>
  <si>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</si>
  <si>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</si>
  <si>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</si>
  <si>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</si>
  <si>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</si>
  <si>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</si>
  <si>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</si>
  <si>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</si>
  <si>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</si>
  <si>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</si>
  <si>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</si>
  <si>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</si>
  <si>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</si>
  <si>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</si>
  <si>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</si>
  <si>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</si>
  <si>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</si>
  <si>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</si>
  <si>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</si>
  <si>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</si>
  <si>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</si>
  <si>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</si>
  <si>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</si>
  <si>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</si>
  <si>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</si>
  <si>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</si>
  <si>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</si>
  <si>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</si>
  <si>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</si>
  <si>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</si>
  <si>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</si>
  <si>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</si>
  <si>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</si>
  <si>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</si>
  <si>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</si>
  <si>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</si>
  <si>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</si>
  <si>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</si>
  <si>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</si>
  <si>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</si>
  <si>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</si>
  <si>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</si>
  <si>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</si>
  <si>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</si>
  <si>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</si>
  <si>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</si>
  <si>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</si>
  <si>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</si>
  <si>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</si>
  <si>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</si>
  <si>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</si>
  <si>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</si>
  <si>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</si>
  <si>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</si>
  <si>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</si>
  <si>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</si>
  <si>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</si>
  <si>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</si>
  <si>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</si>
  <si>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</si>
  <si>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</si>
  <si>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</si>
  <si>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</si>
  <si>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</si>
  <si>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</si>
  <si>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</si>
  <si>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</si>
  <si>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</si>
  <si>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</si>
  <si>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</si>
  <si>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</si>
  <si>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</si>
  <si>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</si>
  <si>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</si>
  <si>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</si>
  <si>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</si>
  <si>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</si>
  <si>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</si>
  <si>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</si>
  <si>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</si>
  <si>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</si>
  <si>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</si>
  <si>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</si>
  <si>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</si>
  <si>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</si>
  <si>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</si>
  <si>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</si>
  <si>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</si>
  <si>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</si>
  <si>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</si>
  <si>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</si>
  <si>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</si>
  <si>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</si>
  <si>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</si>
  <si>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</si>
  <si>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</si>
  <si>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</si>
  <si>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</si>
  <si>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</si>
  <si>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</si>
  <si>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</si>
  <si>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</si>
  <si>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</si>
  <si>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</si>
  <si>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</si>
  <si>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</si>
  <si>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</si>
  <si>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</si>
  <si>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</si>
  <si>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</si>
  <si>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</si>
  <si>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</si>
  <si>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</si>
  <si>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</si>
  <si>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</si>
  <si>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</si>
  <si>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150</t>
  </si>
  <si>
    <t>7500</t>
  </si>
  <si>
    <t>ВДГО</t>
  </si>
  <si>
    <t xml:space="preserve"> ИТОГО ККК, ХВС, ГВС, ОТОПЛ, ТКО ЗА АПРЕЛЬ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</si>
</sst>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0" t="s">
        <v>188</v>
      </c>
      <c r="C8" s="224" t="s">
        <v>217</v>
      </c>
      <c r="D8" s="225"/>
      <c r="E8" s="225"/>
      <c r="F8" s="226"/>
      <c r="G8" s="87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0"/>
      <c r="C9" s="224" t="s">
        <v>225</v>
      </c>
      <c r="D9" s="225"/>
      <c r="E9" s="225"/>
      <c r="F9" s="226"/>
      <c r="G9" s="88">
        <f>J31</f>
        <v>2332.4</v>
      </c>
      <c r="H9" s="257"/>
      <c r="I9" s="258"/>
      <c r="J9" s="259"/>
      <c r="K9" s="266"/>
      <c r="L9" s="26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5"/>
      <c r="C11" s="180"/>
      <c r="D11" s="64" t="s">
        <v>218</v>
      </c>
      <c r="E11" s="180"/>
      <c r="F11" s="180"/>
      <c r="G11" s="180"/>
      <c r="H11" s="64" t="s">
        <v>18</v>
      </c>
      <c r="I11" s="180"/>
      <c r="J11" s="180"/>
      <c r="K11" s="180"/>
      <c r="L11" s="2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5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4"/>
      <c r="B16" s="195" t="s">
        <v>227</v>
      </c>
      <c r="C16" s="196"/>
      <c r="D16" s="85">
        <f>INDEX('[1]жильцы'!E:E,DB1)</f>
        <v>35.2</v>
      </c>
      <c r="E16" s="89" t="s">
        <v>241</v>
      </c>
      <c r="F16" s="195" t="s">
        <v>216</v>
      </c>
      <c r="G16" s="197"/>
      <c r="H16" s="196"/>
      <c r="I16" s="85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4"/>
      <c r="B17" s="195" t="s">
        <v>215</v>
      </c>
      <c r="C17" s="196"/>
      <c r="D17" s="85">
        <f>INDEX('[1]жильцы'!H:H,DB1)</f>
        <v>1</v>
      </c>
      <c r="E17" s="90" t="s">
        <v>219</v>
      </c>
      <c r="F17" s="213" t="s">
        <v>259</v>
      </c>
      <c r="G17" s="214"/>
      <c r="H17" s="215"/>
      <c r="I17" s="91">
        <v>2731.9</v>
      </c>
      <c r="J17" s="172" t="s">
        <v>12</v>
      </c>
      <c r="K17" s="172"/>
      <c r="L17" s="173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4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4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4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4" customFormat="1" ht="48" customHeight="1" thickBot="1">
      <c r="B23" s="174"/>
      <c r="C23" s="175"/>
      <c r="D23" s="66" t="s">
        <v>218</v>
      </c>
      <c r="E23" s="176"/>
      <c r="F23" s="176"/>
      <c r="G23" s="176"/>
      <c r="H23" s="66" t="s">
        <v>18</v>
      </c>
      <c r="I23" s="176"/>
      <c r="J23" s="176"/>
      <c r="K23" s="176"/>
      <c r="L23" s="177"/>
    </row>
    <row r="24" spans="1:12" s="37" customFormat="1" ht="35.25" customHeight="1" thickTop="1">
      <c r="A24" s="67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4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4"/>
      <c r="B26" s="202"/>
      <c r="C26" s="194"/>
      <c r="D26" s="68" t="s">
        <v>245</v>
      </c>
      <c r="E26" s="68" t="s">
        <v>246</v>
      </c>
      <c r="F26" s="218"/>
      <c r="G26" s="219"/>
      <c r="H26" s="68" t="s">
        <v>245</v>
      </c>
      <c r="I26" s="68" t="s">
        <v>246</v>
      </c>
      <c r="J26" s="239"/>
      <c r="K26" s="239"/>
      <c r="L26" s="223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0">
        <v>5</v>
      </c>
      <c r="G27" s="221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8">
        <v>10.84</v>
      </c>
      <c r="G28" s="17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8">
        <v>1.48</v>
      </c>
      <c r="G29" s="17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8">
        <v>0</v>
      </c>
      <c r="G30" s="17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8">
        <v>159.81</v>
      </c>
      <c r="G31" s="17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8">
        <v>160.82</v>
      </c>
      <c r="G32" s="17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8">
        <v>25.17</v>
      </c>
      <c r="G33" s="17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8">
        <v>25.17</v>
      </c>
      <c r="G34" s="17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8">
        <v>42.1</v>
      </c>
      <c r="G35" s="17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8">
        <v>2.26</v>
      </c>
      <c r="G36" s="17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8">
        <v>2.26</v>
      </c>
      <c r="G37" s="17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8"/>
      <c r="G38" s="17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4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4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5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5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5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5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5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5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5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5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O53" sqref="O53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3" width="6.25390625" style="0" customWidth="1"/>
    <col min="14" max="14" width="5.50390625" style="0" customWidth="1"/>
    <col min="15" max="15" width="7.125" style="0" customWidth="1"/>
    <col min="16" max="16" width="4.62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 t="s">
        <v>349</v>
      </c>
    </row>
    <row r="3" spans="1:16" ht="15" customHeight="1">
      <c r="A3" s="48" t="s">
        <v>281</v>
      </c>
      <c r="B3" s="111">
        <v>819.55</v>
      </c>
      <c r="C3" s="111">
        <f>D3*H3</f>
        <v>521.3520000000001</v>
      </c>
      <c r="D3" s="103">
        <f aca="true" t="shared" si="0" ref="D3:D34">SUM(E3+F3)</f>
        <v>10.4</v>
      </c>
      <c r="E3" s="103">
        <v>8</v>
      </c>
      <c r="F3" s="103">
        <v>2.4</v>
      </c>
      <c r="G3" s="108">
        <v>164.01</v>
      </c>
      <c r="H3" s="102">
        <v>50.13</v>
      </c>
      <c r="I3" s="102">
        <v>0</v>
      </c>
      <c r="J3" s="108">
        <v>41.08</v>
      </c>
      <c r="K3" s="108">
        <v>1349.28</v>
      </c>
      <c r="L3" s="108">
        <v>283.52</v>
      </c>
      <c r="M3" s="93">
        <f>SUM(B3+C3+G3+J3+K3+L3+N3+O3+P3)</f>
        <v>4650.372</v>
      </c>
      <c r="N3" s="108">
        <v>340</v>
      </c>
      <c r="O3" s="108">
        <v>981.58</v>
      </c>
      <c r="P3" s="122" t="s">
        <v>347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546.417</v>
      </c>
      <c r="D4" s="104">
        <f t="shared" si="0"/>
        <v>10.9</v>
      </c>
      <c r="E4" s="104">
        <v>6.5</v>
      </c>
      <c r="F4" s="104">
        <v>4.4</v>
      </c>
      <c r="G4" s="109">
        <v>154.77</v>
      </c>
      <c r="H4" s="93">
        <f>H3</f>
        <v>50.13</v>
      </c>
      <c r="I4" s="93">
        <v>0</v>
      </c>
      <c r="J4" s="109">
        <v>38.77</v>
      </c>
      <c r="K4" s="109">
        <v>2473.68</v>
      </c>
      <c r="L4" s="109">
        <v>230.36</v>
      </c>
      <c r="M4" s="93">
        <f aca="true" t="shared" si="2" ref="M4:M10">SUM(C4+K4+L4+G4+B4+N4+O4+J4+P4)</f>
        <v>5497.657</v>
      </c>
      <c r="N4" s="109">
        <v>204</v>
      </c>
      <c r="O4" s="109">
        <v>926.28</v>
      </c>
      <c r="P4" s="122" t="s">
        <v>347</v>
      </c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270.70200000000006</v>
      </c>
      <c r="D5" s="104">
        <f t="shared" si="0"/>
        <v>5.4</v>
      </c>
      <c r="E5" s="104">
        <v>4</v>
      </c>
      <c r="F5" s="104">
        <v>1.4</v>
      </c>
      <c r="G5" s="109">
        <v>116.16</v>
      </c>
      <c r="H5" s="93">
        <f>H3</f>
        <v>50.13</v>
      </c>
      <c r="I5" s="93">
        <f>I3</f>
        <v>0</v>
      </c>
      <c r="J5" s="109">
        <v>29.09</v>
      </c>
      <c r="K5" s="109">
        <v>787.08</v>
      </c>
      <c r="L5" s="109">
        <v>141.76</v>
      </c>
      <c r="M5" s="93">
        <f t="shared" si="2"/>
        <v>2906.4420000000005</v>
      </c>
      <c r="N5" s="109">
        <v>136</v>
      </c>
      <c r="O5" s="109">
        <v>695.2</v>
      </c>
      <c r="P5" s="122" t="s">
        <v>347</v>
      </c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100.26</v>
      </c>
      <c r="D6" s="104">
        <f t="shared" si="0"/>
        <v>2</v>
      </c>
      <c r="E6" s="104">
        <v>2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39.76</v>
      </c>
      <c r="K6" s="109">
        <v>0</v>
      </c>
      <c r="L6" s="109">
        <v>70.88</v>
      </c>
      <c r="M6" s="93">
        <f t="shared" si="2"/>
        <v>2330.78</v>
      </c>
      <c r="N6" s="109">
        <v>68</v>
      </c>
      <c r="O6" s="109">
        <v>949.98</v>
      </c>
      <c r="P6" s="122" t="s">
        <v>347</v>
      </c>
    </row>
    <row r="7" spans="1:16" ht="14.25">
      <c r="A7" s="49" t="s">
        <v>284</v>
      </c>
      <c r="B7" s="112">
        <v>781.63</v>
      </c>
      <c r="C7" s="112">
        <f t="shared" si="1"/>
        <v>200.52</v>
      </c>
      <c r="D7" s="104">
        <f t="shared" si="0"/>
        <v>4</v>
      </c>
      <c r="E7" s="104">
        <v>4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39.18</v>
      </c>
      <c r="K7" s="109">
        <v>0</v>
      </c>
      <c r="L7" s="109">
        <v>141.76</v>
      </c>
      <c r="M7" s="93">
        <f t="shared" si="2"/>
        <v>2473.66</v>
      </c>
      <c r="N7" s="109">
        <v>68</v>
      </c>
      <c r="O7" s="109">
        <v>936.15</v>
      </c>
      <c r="P7" s="122" t="s">
        <v>347</v>
      </c>
    </row>
    <row r="8" spans="1:16" ht="14.25">
      <c r="A8" s="49" t="s">
        <v>285</v>
      </c>
      <c r="B8" s="112">
        <v>798.12</v>
      </c>
      <c r="C8" s="112">
        <f t="shared" si="1"/>
        <v>401.04</v>
      </c>
      <c r="D8" s="104">
        <f t="shared" si="0"/>
        <v>8</v>
      </c>
      <c r="E8" s="104">
        <v>8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40.01</v>
      </c>
      <c r="K8" s="109">
        <v>0</v>
      </c>
      <c r="L8" s="109">
        <v>283.52</v>
      </c>
      <c r="M8" s="93">
        <f t="shared" si="2"/>
        <v>2992.3100000000004</v>
      </c>
      <c r="N8" s="109">
        <v>204</v>
      </c>
      <c r="O8" s="109">
        <v>955.9</v>
      </c>
      <c r="P8" s="122" t="s">
        <v>347</v>
      </c>
    </row>
    <row r="9" spans="1:16" ht="14.25">
      <c r="A9" s="49" t="s">
        <v>340</v>
      </c>
      <c r="B9" s="112">
        <v>819.55</v>
      </c>
      <c r="C9" s="112">
        <f t="shared" si="1"/>
        <v>501.3</v>
      </c>
      <c r="D9" s="104">
        <f t="shared" si="0"/>
        <v>10</v>
      </c>
      <c r="E9" s="104">
        <v>6</v>
      </c>
      <c r="F9" s="104">
        <v>4</v>
      </c>
      <c r="G9" s="109">
        <v>164.01</v>
      </c>
      <c r="H9" s="93">
        <f>H3</f>
        <v>50.13</v>
      </c>
      <c r="I9" s="93">
        <v>0</v>
      </c>
      <c r="J9" s="109">
        <v>41.08</v>
      </c>
      <c r="K9" s="109">
        <v>2248.8</v>
      </c>
      <c r="L9" s="109">
        <v>212.64</v>
      </c>
      <c r="M9" s="93">
        <f t="shared" si="2"/>
        <v>5322.96</v>
      </c>
      <c r="N9" s="109">
        <v>204</v>
      </c>
      <c r="O9" s="109">
        <v>981.58</v>
      </c>
      <c r="P9" s="122" t="s">
        <v>347</v>
      </c>
    </row>
    <row r="10" spans="1:16" ht="14.25">
      <c r="A10" s="49" t="s">
        <v>330</v>
      </c>
      <c r="B10" s="112">
        <v>766.79</v>
      </c>
      <c r="C10" s="112">
        <f t="shared" si="1"/>
        <v>200.52</v>
      </c>
      <c r="D10" s="104">
        <f t="shared" si="0"/>
        <v>4</v>
      </c>
      <c r="E10" s="104">
        <v>3</v>
      </c>
      <c r="F10" s="104">
        <v>1</v>
      </c>
      <c r="G10" s="109">
        <v>153.45</v>
      </c>
      <c r="H10" s="93">
        <f>H3</f>
        <v>50.13</v>
      </c>
      <c r="I10" s="93">
        <v>0</v>
      </c>
      <c r="J10" s="109">
        <v>38.44</v>
      </c>
      <c r="K10" s="109">
        <v>562.2</v>
      </c>
      <c r="L10" s="109">
        <v>106.32</v>
      </c>
      <c r="M10" s="93">
        <f t="shared" si="2"/>
        <v>3100.1</v>
      </c>
      <c r="N10" s="109">
        <v>204</v>
      </c>
      <c r="O10" s="109">
        <v>918.38</v>
      </c>
      <c r="P10" s="122" t="s">
        <v>347</v>
      </c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40.17</v>
      </c>
      <c r="K11" s="109">
        <v>0</v>
      </c>
      <c r="L11" s="109">
        <v>0</v>
      </c>
      <c r="M11" s="93">
        <f>SUM(C11+K11+L11+G11+B11+N11+O11+J11+P11)</f>
        <v>2111.81</v>
      </c>
      <c r="N11" s="109">
        <v>0</v>
      </c>
      <c r="O11" s="109">
        <v>959.85</v>
      </c>
      <c r="P11" s="122" t="s">
        <v>347</v>
      </c>
    </row>
    <row r="12" spans="1:16" ht="14.25">
      <c r="A12" s="49" t="s">
        <v>287</v>
      </c>
      <c r="B12" s="112">
        <v>804.71</v>
      </c>
      <c r="C12" s="112">
        <f t="shared" si="1"/>
        <v>210.54600000000002</v>
      </c>
      <c r="D12" s="104">
        <f t="shared" si="0"/>
        <v>4.2</v>
      </c>
      <c r="E12" s="104">
        <v>4</v>
      </c>
      <c r="F12" s="104">
        <v>0.2</v>
      </c>
      <c r="G12" s="109">
        <v>161.04</v>
      </c>
      <c r="H12" s="93">
        <f>H3</f>
        <v>50.13</v>
      </c>
      <c r="I12" s="93">
        <f>I3</f>
        <v>0</v>
      </c>
      <c r="J12" s="109">
        <v>40.34</v>
      </c>
      <c r="K12" s="109">
        <v>112.44</v>
      </c>
      <c r="L12" s="109">
        <v>141.76</v>
      </c>
      <c r="M12" s="93">
        <f>SUM(C12+K12+L12+G12+B12+N12+O12+J12+P12)</f>
        <v>2720.6360000000004</v>
      </c>
      <c r="N12" s="109">
        <v>136</v>
      </c>
      <c r="O12" s="109">
        <v>963.8</v>
      </c>
      <c r="P12" s="122" t="s">
        <v>347</v>
      </c>
    </row>
    <row r="13" spans="1:16" ht="14.25">
      <c r="A13" s="49" t="s">
        <v>288</v>
      </c>
      <c r="B13" s="112">
        <v>765.14</v>
      </c>
      <c r="C13" s="112">
        <f t="shared" si="1"/>
        <v>456.183</v>
      </c>
      <c r="D13" s="104">
        <f t="shared" si="0"/>
        <v>9.1</v>
      </c>
      <c r="E13" s="104">
        <v>6.5</v>
      </c>
      <c r="F13" s="104">
        <v>2.6</v>
      </c>
      <c r="G13" s="109">
        <v>153.12</v>
      </c>
      <c r="H13" s="93">
        <f>H3</f>
        <v>50.13</v>
      </c>
      <c r="I13" s="93">
        <f>I3</f>
        <v>0</v>
      </c>
      <c r="J13" s="109">
        <v>38.35</v>
      </c>
      <c r="K13" s="109">
        <v>1461.72</v>
      </c>
      <c r="L13" s="109">
        <v>230.36</v>
      </c>
      <c r="M13" s="93">
        <f>SUM(C13+K13+L13+G13+B13+N13+O13+J13+P13)</f>
        <v>4443.273</v>
      </c>
      <c r="N13" s="109">
        <v>272</v>
      </c>
      <c r="O13" s="109">
        <v>916.4</v>
      </c>
      <c r="P13" s="122" t="s">
        <v>347</v>
      </c>
    </row>
    <row r="14" spans="1:16" ht="14.25">
      <c r="A14" s="49" t="s">
        <v>289</v>
      </c>
      <c r="B14" s="112">
        <v>793.17</v>
      </c>
      <c r="C14" s="112">
        <f t="shared" si="1"/>
        <v>681.768</v>
      </c>
      <c r="D14" s="104">
        <f t="shared" si="0"/>
        <v>13.6</v>
      </c>
      <c r="E14" s="104">
        <v>12</v>
      </c>
      <c r="F14" s="104">
        <v>1.6</v>
      </c>
      <c r="G14" s="109">
        <v>158.73</v>
      </c>
      <c r="H14" s="93">
        <f>H3</f>
        <v>50.13</v>
      </c>
      <c r="I14" s="93">
        <f>I3</f>
        <v>0</v>
      </c>
      <c r="J14" s="109">
        <v>39.76</v>
      </c>
      <c r="K14" s="109">
        <v>899.52</v>
      </c>
      <c r="L14" s="109">
        <v>425.28</v>
      </c>
      <c r="M14" s="93">
        <f aca="true" t="shared" si="3" ref="M14:M52">SUM(C14+K14+L14+G14+B14+N14+O14+J14+P14)</f>
        <v>4234.2080000000005</v>
      </c>
      <c r="N14" s="109">
        <v>136</v>
      </c>
      <c r="O14" s="109">
        <v>949.98</v>
      </c>
      <c r="P14" s="122" t="s">
        <v>347</v>
      </c>
    </row>
    <row r="15" spans="1:16" ht="14.25">
      <c r="A15" s="49" t="s">
        <v>290</v>
      </c>
      <c r="B15" s="112">
        <v>801.41</v>
      </c>
      <c r="C15" s="112">
        <f t="shared" si="1"/>
        <v>60.156</v>
      </c>
      <c r="D15" s="104">
        <f t="shared" si="0"/>
        <v>1.2</v>
      </c>
      <c r="E15" s="104">
        <v>1</v>
      </c>
      <c r="F15" s="104">
        <v>0.2</v>
      </c>
      <c r="G15" s="109">
        <v>160.38</v>
      </c>
      <c r="H15" s="93">
        <f>H3</f>
        <v>50.13</v>
      </c>
      <c r="I15" s="93">
        <f>I3</f>
        <v>0</v>
      </c>
      <c r="J15" s="109">
        <v>40.17</v>
      </c>
      <c r="K15" s="109">
        <v>112.44</v>
      </c>
      <c r="L15" s="109">
        <v>35.44</v>
      </c>
      <c r="M15" s="93">
        <f t="shared" si="3"/>
        <v>2387.846</v>
      </c>
      <c r="N15" s="109">
        <v>68</v>
      </c>
      <c r="O15" s="109">
        <v>959.85</v>
      </c>
      <c r="P15" s="122" t="s">
        <v>347</v>
      </c>
    </row>
    <row r="16" spans="1:16" ht="14.25">
      <c r="A16" s="49" t="s">
        <v>291</v>
      </c>
      <c r="B16" s="112">
        <v>803.06</v>
      </c>
      <c r="C16" s="112">
        <f t="shared" si="1"/>
        <v>90.23400000000001</v>
      </c>
      <c r="D16" s="104">
        <f t="shared" si="0"/>
        <v>1.8</v>
      </c>
      <c r="E16" s="104">
        <v>1</v>
      </c>
      <c r="F16" s="104">
        <v>0.8</v>
      </c>
      <c r="G16" s="109">
        <v>160.71</v>
      </c>
      <c r="H16" s="93">
        <f>H3</f>
        <v>50.13</v>
      </c>
      <c r="I16" s="93">
        <f>I3</f>
        <v>0</v>
      </c>
      <c r="J16" s="109">
        <v>40.25</v>
      </c>
      <c r="K16" s="109">
        <v>449.76</v>
      </c>
      <c r="L16" s="109">
        <v>35.44</v>
      </c>
      <c r="M16" s="93">
        <f t="shared" si="3"/>
        <v>2759.284</v>
      </c>
      <c r="N16" s="109">
        <v>68</v>
      </c>
      <c r="O16" s="109">
        <v>961.83</v>
      </c>
      <c r="P16" s="122" t="s">
        <v>347</v>
      </c>
    </row>
    <row r="17" spans="1:16" ht="14.25">
      <c r="A17" s="49" t="s">
        <v>292</v>
      </c>
      <c r="B17" s="112">
        <v>794.82</v>
      </c>
      <c r="C17" s="112">
        <f t="shared" si="1"/>
        <v>190.494</v>
      </c>
      <c r="D17" s="104">
        <f t="shared" si="0"/>
        <v>3.8</v>
      </c>
      <c r="E17" s="104">
        <v>3</v>
      </c>
      <c r="F17" s="104">
        <v>0.8</v>
      </c>
      <c r="G17" s="109">
        <v>159.06</v>
      </c>
      <c r="H17" s="93">
        <f>H3</f>
        <v>50.13</v>
      </c>
      <c r="I17" s="93">
        <f>I3</f>
        <v>0</v>
      </c>
      <c r="J17" s="109">
        <v>39.84</v>
      </c>
      <c r="K17" s="109">
        <v>449.76</v>
      </c>
      <c r="L17" s="109">
        <v>106.32</v>
      </c>
      <c r="M17" s="93">
        <f t="shared" si="3"/>
        <v>2910.2440000000006</v>
      </c>
      <c r="N17" s="109">
        <v>68</v>
      </c>
      <c r="O17" s="109">
        <v>951.95</v>
      </c>
      <c r="P17" s="122" t="s">
        <v>347</v>
      </c>
    </row>
    <row r="18" spans="1:16" ht="14.25">
      <c r="A18" s="49" t="s">
        <v>326</v>
      </c>
      <c r="B18" s="112">
        <v>822.85</v>
      </c>
      <c r="C18" s="112">
        <f t="shared" si="1"/>
        <v>827.1450000000001</v>
      </c>
      <c r="D18" s="104">
        <f t="shared" si="0"/>
        <v>16.5</v>
      </c>
      <c r="E18" s="104">
        <v>16.5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41.25</v>
      </c>
      <c r="K18" s="109">
        <v>0</v>
      </c>
      <c r="L18" s="109">
        <v>584.76</v>
      </c>
      <c r="M18" s="93">
        <f t="shared" si="3"/>
        <v>3780.205</v>
      </c>
      <c r="N18" s="109">
        <v>204</v>
      </c>
      <c r="O18" s="109">
        <v>985.53</v>
      </c>
      <c r="P18" s="122" t="s">
        <v>347</v>
      </c>
    </row>
    <row r="19" spans="1:16" ht="14.25">
      <c r="A19" s="49" t="s">
        <v>345</v>
      </c>
      <c r="B19" s="112">
        <v>1236.75</v>
      </c>
      <c r="C19" s="112">
        <f t="shared" si="1"/>
        <v>511.32599999999996</v>
      </c>
      <c r="D19" s="104">
        <f t="shared" si="0"/>
        <v>10.2</v>
      </c>
      <c r="E19" s="104">
        <v>8</v>
      </c>
      <c r="F19" s="104">
        <v>2.2</v>
      </c>
      <c r="G19" s="109">
        <v>247.5</v>
      </c>
      <c r="H19" s="93">
        <f>H3</f>
        <v>50.13</v>
      </c>
      <c r="I19" s="93">
        <v>0</v>
      </c>
      <c r="J19" s="109">
        <v>61.99</v>
      </c>
      <c r="K19" s="109">
        <v>1236.84</v>
      </c>
      <c r="L19" s="109">
        <v>283.52</v>
      </c>
      <c r="M19" s="93">
        <f t="shared" si="3"/>
        <v>5623.375999999999</v>
      </c>
      <c r="N19" s="109">
        <v>272</v>
      </c>
      <c r="O19" s="109">
        <v>1623.45</v>
      </c>
      <c r="P19" s="122" t="s">
        <v>347</v>
      </c>
    </row>
    <row r="20" spans="1:16" ht="14.25">
      <c r="A20" s="49" t="s">
        <v>294</v>
      </c>
      <c r="B20" s="112">
        <v>953.12</v>
      </c>
      <c r="C20" s="112">
        <f t="shared" si="1"/>
        <v>310.80600000000004</v>
      </c>
      <c r="D20" s="104">
        <f t="shared" si="0"/>
        <v>6.2</v>
      </c>
      <c r="E20" s="104">
        <v>5</v>
      </c>
      <c r="F20" s="104">
        <v>1.2</v>
      </c>
      <c r="G20" s="109">
        <v>190.74</v>
      </c>
      <c r="H20" s="93">
        <f>H3</f>
        <v>50.13</v>
      </c>
      <c r="I20" s="93">
        <v>0</v>
      </c>
      <c r="J20" s="109">
        <v>47.78</v>
      </c>
      <c r="K20" s="109">
        <v>674.64</v>
      </c>
      <c r="L20" s="109">
        <v>177.2</v>
      </c>
      <c r="M20" s="93">
        <f t="shared" si="3"/>
        <v>3849.836</v>
      </c>
      <c r="N20" s="109">
        <v>204</v>
      </c>
      <c r="O20" s="109">
        <v>1141.55</v>
      </c>
      <c r="P20" s="122" t="s">
        <v>347</v>
      </c>
    </row>
    <row r="21" spans="1:16" ht="14.25">
      <c r="A21" s="49" t="s">
        <v>295</v>
      </c>
      <c r="B21" s="112">
        <v>1253.24</v>
      </c>
      <c r="C21" s="112">
        <f t="shared" si="1"/>
        <v>260.67600000000004</v>
      </c>
      <c r="D21" s="104">
        <f t="shared" si="0"/>
        <v>5.2</v>
      </c>
      <c r="E21" s="104">
        <v>3.5</v>
      </c>
      <c r="F21" s="104">
        <v>1.7</v>
      </c>
      <c r="G21" s="109">
        <v>250.8</v>
      </c>
      <c r="H21" s="93">
        <f>H3</f>
        <v>50.13</v>
      </c>
      <c r="I21" s="93">
        <f>I3</f>
        <v>0</v>
      </c>
      <c r="J21" s="109">
        <v>62.82</v>
      </c>
      <c r="K21" s="109">
        <v>955.74</v>
      </c>
      <c r="L21" s="109">
        <v>124.04</v>
      </c>
      <c r="M21" s="93">
        <f t="shared" si="3"/>
        <v>4694.316</v>
      </c>
      <c r="N21" s="109">
        <v>136</v>
      </c>
      <c r="O21" s="109">
        <v>1501</v>
      </c>
      <c r="P21" s="122" t="s">
        <v>347</v>
      </c>
    </row>
    <row r="22" spans="1:16" ht="14.25">
      <c r="A22" s="49" t="s">
        <v>296</v>
      </c>
      <c r="B22" s="112">
        <v>958.07</v>
      </c>
      <c r="C22" s="112">
        <f t="shared" si="1"/>
        <v>50.13</v>
      </c>
      <c r="D22" s="104">
        <f t="shared" si="0"/>
        <v>1</v>
      </c>
      <c r="E22" s="104">
        <v>1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48.02</v>
      </c>
      <c r="K22" s="109">
        <v>0</v>
      </c>
      <c r="L22" s="109">
        <v>35.44</v>
      </c>
      <c r="M22" s="93">
        <f t="shared" si="3"/>
        <v>2580.87</v>
      </c>
      <c r="N22" s="109">
        <v>0</v>
      </c>
      <c r="O22" s="109">
        <v>1147.48</v>
      </c>
      <c r="P22" s="122" t="s">
        <v>347</v>
      </c>
    </row>
    <row r="23" spans="1:16" ht="14.25">
      <c r="A23" s="49" t="s">
        <v>297</v>
      </c>
      <c r="B23" s="112">
        <v>1246.64</v>
      </c>
      <c r="C23" s="112">
        <f t="shared" si="1"/>
        <v>200.52</v>
      </c>
      <c r="D23" s="104">
        <f t="shared" si="0"/>
        <v>4</v>
      </c>
      <c r="E23" s="104">
        <v>4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62.49</v>
      </c>
      <c r="K23" s="109">
        <v>0</v>
      </c>
      <c r="L23" s="109">
        <v>141.76</v>
      </c>
      <c r="M23" s="93">
        <f t="shared" si="3"/>
        <v>3679.99</v>
      </c>
      <c r="N23" s="109">
        <v>136</v>
      </c>
      <c r="O23" s="109">
        <v>1493.1</v>
      </c>
      <c r="P23" s="122" t="s">
        <v>347</v>
      </c>
    </row>
    <row r="24" spans="1:16" ht="14.25">
      <c r="A24" s="49" t="s">
        <v>298</v>
      </c>
      <c r="B24" s="112">
        <v>949.82</v>
      </c>
      <c r="C24" s="112">
        <f t="shared" si="1"/>
        <v>626.625</v>
      </c>
      <c r="D24" s="104">
        <f t="shared" si="0"/>
        <v>12.5</v>
      </c>
      <c r="E24" s="104">
        <v>8</v>
      </c>
      <c r="F24" s="104">
        <v>4.5</v>
      </c>
      <c r="G24" s="109">
        <v>190.08</v>
      </c>
      <c r="H24" s="93">
        <f>H3</f>
        <v>50.13</v>
      </c>
      <c r="I24" s="93">
        <f>I3</f>
        <v>0</v>
      </c>
      <c r="J24" s="109">
        <v>47.61</v>
      </c>
      <c r="K24" s="109">
        <v>2529.9</v>
      </c>
      <c r="L24" s="109">
        <v>283.52</v>
      </c>
      <c r="M24" s="93">
        <f t="shared" si="3"/>
        <v>6119.155</v>
      </c>
      <c r="N24" s="109">
        <v>204</v>
      </c>
      <c r="O24" s="109">
        <v>1137.6</v>
      </c>
      <c r="P24" s="122" t="s">
        <v>347</v>
      </c>
    </row>
    <row r="25" spans="1:16" ht="14.25">
      <c r="A25" s="49" t="s">
        <v>327</v>
      </c>
      <c r="B25" s="112">
        <v>1249.94</v>
      </c>
      <c r="C25" s="112">
        <f t="shared" si="1"/>
        <v>561.456</v>
      </c>
      <c r="D25" s="104">
        <f t="shared" si="0"/>
        <v>11.2</v>
      </c>
      <c r="E25" s="104">
        <v>6</v>
      </c>
      <c r="F25" s="104">
        <v>5.2</v>
      </c>
      <c r="G25" s="109">
        <v>250.14</v>
      </c>
      <c r="H25" s="93">
        <f>H3</f>
        <v>50.13</v>
      </c>
      <c r="I25" s="93">
        <v>0</v>
      </c>
      <c r="J25" s="109">
        <v>62.65</v>
      </c>
      <c r="K25" s="109">
        <v>2923.44</v>
      </c>
      <c r="L25" s="109">
        <v>212.64</v>
      </c>
      <c r="M25" s="93">
        <f t="shared" si="3"/>
        <v>7339.295999999999</v>
      </c>
      <c r="N25" s="109">
        <v>272</v>
      </c>
      <c r="O25" s="109">
        <v>1657.03</v>
      </c>
      <c r="P25" s="122" t="s">
        <v>347</v>
      </c>
    </row>
    <row r="26" spans="1:16" ht="14.25">
      <c r="A26" s="49" t="s">
        <v>299</v>
      </c>
      <c r="B26" s="112">
        <v>948.18</v>
      </c>
      <c r="C26" s="112">
        <f t="shared" si="1"/>
        <v>150.39000000000001</v>
      </c>
      <c r="D26" s="104">
        <f t="shared" si="0"/>
        <v>3</v>
      </c>
      <c r="E26" s="104">
        <v>2</v>
      </c>
      <c r="F26" s="104">
        <v>1</v>
      </c>
      <c r="G26" s="109">
        <v>189.75</v>
      </c>
      <c r="H26" s="93">
        <f>H3</f>
        <v>50.13</v>
      </c>
      <c r="I26" s="93">
        <f>I3</f>
        <v>0</v>
      </c>
      <c r="J26" s="109">
        <v>47.53</v>
      </c>
      <c r="K26" s="109">
        <v>562.2</v>
      </c>
      <c r="L26" s="109">
        <v>70.88</v>
      </c>
      <c r="M26" s="93">
        <f t="shared" si="3"/>
        <v>3322.5600000000004</v>
      </c>
      <c r="N26" s="109">
        <v>68</v>
      </c>
      <c r="O26" s="109">
        <v>1135.63</v>
      </c>
      <c r="P26" s="122" t="s">
        <v>347</v>
      </c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62.32</v>
      </c>
      <c r="K27" s="109">
        <v>0</v>
      </c>
      <c r="L27" s="109">
        <v>0</v>
      </c>
      <c r="M27" s="93">
        <f t="shared" si="3"/>
        <v>3193.64</v>
      </c>
      <c r="N27" s="109">
        <v>0</v>
      </c>
      <c r="O27" s="109">
        <v>1489.15</v>
      </c>
      <c r="P27" s="122" t="s">
        <v>347</v>
      </c>
    </row>
    <row r="28" spans="1:16" ht="14.25">
      <c r="A28" s="49" t="s">
        <v>301</v>
      </c>
      <c r="B28" s="112">
        <v>1226.86</v>
      </c>
      <c r="C28" s="112">
        <f t="shared" si="1"/>
        <v>937.431</v>
      </c>
      <c r="D28" s="104">
        <f t="shared" si="0"/>
        <v>18.7</v>
      </c>
      <c r="E28" s="104">
        <v>12</v>
      </c>
      <c r="F28" s="104">
        <v>6.7</v>
      </c>
      <c r="G28" s="109">
        <v>245.52</v>
      </c>
      <c r="H28" s="93">
        <f>H3</f>
        <v>50.13</v>
      </c>
      <c r="I28" s="93">
        <f>I3</f>
        <v>0</v>
      </c>
      <c r="J28" s="109">
        <v>61.5</v>
      </c>
      <c r="K28" s="109">
        <v>3766.74</v>
      </c>
      <c r="L28" s="109">
        <v>425.28</v>
      </c>
      <c r="M28" s="93">
        <f t="shared" si="3"/>
        <v>8486.731</v>
      </c>
      <c r="N28" s="109">
        <v>204</v>
      </c>
      <c r="O28" s="109">
        <v>1469.4</v>
      </c>
      <c r="P28" s="122" t="s">
        <v>347</v>
      </c>
    </row>
    <row r="29" spans="1:16" ht="14.25">
      <c r="A29" s="49" t="s">
        <v>302</v>
      </c>
      <c r="B29" s="112">
        <v>977.86</v>
      </c>
      <c r="C29" s="112">
        <f t="shared" si="1"/>
        <v>350.91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49.02</v>
      </c>
      <c r="K29" s="109">
        <v>0</v>
      </c>
      <c r="L29" s="109">
        <v>248.08</v>
      </c>
      <c r="M29" s="93">
        <f t="shared" si="3"/>
        <v>3415.0099999999998</v>
      </c>
      <c r="N29" s="109">
        <v>136</v>
      </c>
      <c r="O29" s="109">
        <v>1307.45</v>
      </c>
      <c r="P29" s="122" t="s">
        <v>347</v>
      </c>
    </row>
    <row r="30" spans="1:16" ht="14.25">
      <c r="A30" s="49" t="s">
        <v>318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61.83</v>
      </c>
      <c r="K30" s="109">
        <v>0</v>
      </c>
      <c r="L30" s="109">
        <v>0</v>
      </c>
      <c r="M30" s="93">
        <f t="shared" si="3"/>
        <v>3237.42</v>
      </c>
      <c r="N30" s="109">
        <v>68</v>
      </c>
      <c r="O30" s="109">
        <v>1477.3</v>
      </c>
      <c r="P30" s="122" t="s">
        <v>347</v>
      </c>
    </row>
    <row r="31" spans="1:16" ht="14.25">
      <c r="A31" s="49" t="s">
        <v>303</v>
      </c>
      <c r="B31" s="112">
        <v>948.18</v>
      </c>
      <c r="C31" s="112">
        <f t="shared" si="1"/>
        <v>50.13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47.53</v>
      </c>
      <c r="K31" s="109">
        <v>0</v>
      </c>
      <c r="L31" s="109">
        <v>35.44</v>
      </c>
      <c r="M31" s="93">
        <f t="shared" si="3"/>
        <v>2624.6600000000003</v>
      </c>
      <c r="N31" s="109">
        <v>68</v>
      </c>
      <c r="O31" s="109">
        <v>1135.63</v>
      </c>
      <c r="P31" s="122" t="s">
        <v>347</v>
      </c>
    </row>
    <row r="32" spans="1:16" ht="14.25">
      <c r="A32" s="49" t="s">
        <v>304</v>
      </c>
      <c r="B32" s="112">
        <v>1253.24</v>
      </c>
      <c r="C32" s="112">
        <f t="shared" si="1"/>
        <v>315.819</v>
      </c>
      <c r="D32" s="104">
        <f t="shared" si="0"/>
        <v>6.3</v>
      </c>
      <c r="E32" s="104">
        <v>5</v>
      </c>
      <c r="F32" s="104">
        <v>1.3</v>
      </c>
      <c r="G32" s="109">
        <v>250.8</v>
      </c>
      <c r="H32" s="93">
        <f>H3</f>
        <v>50.13</v>
      </c>
      <c r="I32" s="93">
        <f>I3</f>
        <v>0</v>
      </c>
      <c r="J32" s="109">
        <v>62.82</v>
      </c>
      <c r="K32" s="109">
        <v>730.86</v>
      </c>
      <c r="L32" s="109">
        <v>177.2</v>
      </c>
      <c r="M32" s="93">
        <f t="shared" si="3"/>
        <v>4645.739</v>
      </c>
      <c r="N32" s="109">
        <v>204</v>
      </c>
      <c r="O32" s="109">
        <v>1501</v>
      </c>
      <c r="P32" s="122" t="s">
        <v>347</v>
      </c>
    </row>
    <row r="33" spans="1:16" ht="14.25">
      <c r="A33" s="49" t="s">
        <v>305</v>
      </c>
      <c r="B33" s="112">
        <v>1007.54</v>
      </c>
      <c r="C33" s="112">
        <f t="shared" si="1"/>
        <v>300.78000000000003</v>
      </c>
      <c r="D33" s="104">
        <f t="shared" si="0"/>
        <v>6</v>
      </c>
      <c r="E33" s="104">
        <v>6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50.5</v>
      </c>
      <c r="K33" s="109">
        <v>0</v>
      </c>
      <c r="L33" s="109">
        <v>212.64</v>
      </c>
      <c r="M33" s="93">
        <f t="shared" si="3"/>
        <v>3265.82</v>
      </c>
      <c r="N33" s="109">
        <v>136</v>
      </c>
      <c r="O33" s="109">
        <v>1206.73</v>
      </c>
      <c r="P33" s="122" t="s">
        <v>347</v>
      </c>
    </row>
    <row r="34" spans="1:16" ht="14.25">
      <c r="A34" s="49" t="s">
        <v>306</v>
      </c>
      <c r="B34" s="112">
        <v>1243.35</v>
      </c>
      <c r="C34" s="112">
        <f t="shared" si="1"/>
        <v>651.69</v>
      </c>
      <c r="D34" s="104">
        <f t="shared" si="0"/>
        <v>13</v>
      </c>
      <c r="E34" s="104">
        <v>13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62.32</v>
      </c>
      <c r="K34" s="109">
        <v>0</v>
      </c>
      <c r="L34" s="109">
        <v>460.72</v>
      </c>
      <c r="M34" s="93">
        <f t="shared" si="3"/>
        <v>4442.049999999999</v>
      </c>
      <c r="N34" s="109">
        <v>136</v>
      </c>
      <c r="O34" s="109">
        <v>1489.15</v>
      </c>
      <c r="P34" s="122" t="s">
        <v>347</v>
      </c>
    </row>
    <row r="35" spans="1:16" ht="14.25">
      <c r="A35" s="49" t="s">
        <v>307</v>
      </c>
      <c r="B35" s="112">
        <v>953.12</v>
      </c>
      <c r="C35" s="112">
        <f aca="true" t="shared" si="4" ref="C35:C52">D35*H35</f>
        <v>350.91</v>
      </c>
      <c r="D35" s="104">
        <f aca="true" t="shared" si="5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47.78</v>
      </c>
      <c r="K35" s="109">
        <v>0</v>
      </c>
      <c r="L35" s="109">
        <v>248.08</v>
      </c>
      <c r="M35" s="93">
        <f t="shared" si="3"/>
        <v>3354.18</v>
      </c>
      <c r="N35" s="109">
        <v>272</v>
      </c>
      <c r="O35" s="109">
        <v>1141.55</v>
      </c>
      <c r="P35" s="122" t="s">
        <v>347</v>
      </c>
    </row>
    <row r="36" spans="1:16" ht="14.25">
      <c r="A36" s="49" t="s">
        <v>337</v>
      </c>
      <c r="B36" s="112">
        <v>1263.13</v>
      </c>
      <c r="C36" s="112">
        <f t="shared" si="4"/>
        <v>406.053</v>
      </c>
      <c r="D36" s="104">
        <f t="shared" si="5"/>
        <v>8.1</v>
      </c>
      <c r="E36" s="104">
        <v>7</v>
      </c>
      <c r="F36" s="104">
        <v>1.1</v>
      </c>
      <c r="G36" s="109">
        <v>252.78</v>
      </c>
      <c r="H36" s="93">
        <f>H3</f>
        <v>50.13</v>
      </c>
      <c r="I36" s="93">
        <v>0</v>
      </c>
      <c r="J36" s="109">
        <v>63.31</v>
      </c>
      <c r="K36" s="109">
        <v>618.42</v>
      </c>
      <c r="L36" s="109">
        <v>248.08</v>
      </c>
      <c r="M36" s="93">
        <f t="shared" si="3"/>
        <v>4786.6230000000005</v>
      </c>
      <c r="N36" s="109">
        <v>272</v>
      </c>
      <c r="O36" s="109">
        <v>1512.85</v>
      </c>
      <c r="P36" s="122" t="s">
        <v>347</v>
      </c>
    </row>
    <row r="37" spans="1:16" ht="14.25">
      <c r="A37" s="49" t="s">
        <v>308</v>
      </c>
      <c r="B37" s="112">
        <v>966.31</v>
      </c>
      <c r="C37" s="112">
        <f t="shared" si="4"/>
        <v>250.65</v>
      </c>
      <c r="D37" s="104">
        <f t="shared" si="5"/>
        <v>5</v>
      </c>
      <c r="E37" s="104">
        <v>4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48.44</v>
      </c>
      <c r="K37" s="109">
        <v>562.2</v>
      </c>
      <c r="L37" s="109">
        <v>141.76</v>
      </c>
      <c r="M37" s="93">
        <f t="shared" si="3"/>
        <v>3606.09</v>
      </c>
      <c r="N37" s="109">
        <v>136</v>
      </c>
      <c r="O37" s="109">
        <v>1157.35</v>
      </c>
      <c r="P37" s="122" t="s">
        <v>347</v>
      </c>
    </row>
    <row r="38" spans="1:16" ht="14.25">
      <c r="A38" s="49" t="s">
        <v>329</v>
      </c>
      <c r="B38" s="112">
        <v>595.29</v>
      </c>
      <c r="C38" s="112">
        <f t="shared" si="4"/>
        <v>501.3</v>
      </c>
      <c r="D38" s="104">
        <f t="shared" si="5"/>
        <v>10</v>
      </c>
      <c r="E38" s="104">
        <v>10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29.84</v>
      </c>
      <c r="K38" s="109">
        <v>0</v>
      </c>
      <c r="L38" s="109">
        <v>354.4</v>
      </c>
      <c r="M38" s="93">
        <f t="shared" si="3"/>
        <v>2598.94</v>
      </c>
      <c r="N38" s="109">
        <v>136</v>
      </c>
      <c r="O38" s="109">
        <v>712.98</v>
      </c>
      <c r="P38" s="122" t="s">
        <v>347</v>
      </c>
    </row>
    <row r="39" spans="1:16" ht="14.25">
      <c r="A39" s="49" t="s">
        <v>309</v>
      </c>
      <c r="B39" s="112">
        <v>775.03</v>
      </c>
      <c r="C39" s="112">
        <f t="shared" si="4"/>
        <v>451.17</v>
      </c>
      <c r="D39" s="104">
        <f t="shared" si="5"/>
        <v>9</v>
      </c>
      <c r="E39" s="104">
        <v>9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38.85</v>
      </c>
      <c r="K39" s="109">
        <v>0</v>
      </c>
      <c r="L39" s="109">
        <v>318.96</v>
      </c>
      <c r="M39" s="93">
        <f t="shared" si="3"/>
        <v>2953.36</v>
      </c>
      <c r="N39" s="109">
        <v>136</v>
      </c>
      <c r="O39" s="109">
        <v>928.25</v>
      </c>
      <c r="P39" s="122" t="s">
        <v>347</v>
      </c>
    </row>
    <row r="40" spans="1:16" ht="14.25">
      <c r="A40" s="49" t="s">
        <v>341</v>
      </c>
      <c r="B40" s="112">
        <v>811.31</v>
      </c>
      <c r="C40" s="112">
        <f t="shared" si="4"/>
        <v>561.456</v>
      </c>
      <c r="D40" s="104">
        <f t="shared" si="5"/>
        <v>11.2</v>
      </c>
      <c r="E40" s="104">
        <v>9</v>
      </c>
      <c r="F40" s="104">
        <v>2.2</v>
      </c>
      <c r="G40" s="109">
        <v>162.36</v>
      </c>
      <c r="H40" s="93">
        <f>H3</f>
        <v>50.13</v>
      </c>
      <c r="I40" s="93">
        <f>I3</f>
        <v>0</v>
      </c>
      <c r="J40" s="109">
        <v>40.67</v>
      </c>
      <c r="K40" s="109">
        <v>1236.84</v>
      </c>
      <c r="L40" s="109">
        <v>318.96</v>
      </c>
      <c r="M40" s="93">
        <f t="shared" si="3"/>
        <v>4416.946</v>
      </c>
      <c r="N40" s="109">
        <v>136</v>
      </c>
      <c r="O40" s="109">
        <v>999.35</v>
      </c>
      <c r="P40" s="122" t="s">
        <v>347</v>
      </c>
    </row>
    <row r="41" spans="1:16" ht="14.25">
      <c r="A41" s="49" t="s">
        <v>310</v>
      </c>
      <c r="B41" s="112">
        <v>801.41</v>
      </c>
      <c r="C41" s="112">
        <f t="shared" si="4"/>
        <v>350.91</v>
      </c>
      <c r="D41" s="104">
        <f t="shared" si="5"/>
        <v>7</v>
      </c>
      <c r="E41" s="104">
        <v>5</v>
      </c>
      <c r="F41" s="104">
        <v>2</v>
      </c>
      <c r="G41" s="109">
        <v>160.38</v>
      </c>
      <c r="H41" s="93">
        <f>H3</f>
        <v>50.13</v>
      </c>
      <c r="I41" s="93">
        <f>I3</f>
        <v>0</v>
      </c>
      <c r="J41" s="109">
        <v>40.17</v>
      </c>
      <c r="K41" s="109">
        <v>1124.4</v>
      </c>
      <c r="L41" s="109">
        <v>177.2</v>
      </c>
      <c r="M41" s="93">
        <f t="shared" si="3"/>
        <v>3832.32</v>
      </c>
      <c r="N41" s="109">
        <v>68</v>
      </c>
      <c r="O41" s="109">
        <v>959.85</v>
      </c>
      <c r="P41" s="122" t="s">
        <v>347</v>
      </c>
    </row>
    <row r="42" spans="1:16" ht="14.25">
      <c r="A42" s="49" t="s">
        <v>311</v>
      </c>
      <c r="B42" s="112">
        <v>770.08</v>
      </c>
      <c r="C42" s="112">
        <f t="shared" si="4"/>
        <v>200.52</v>
      </c>
      <c r="D42" s="104">
        <f t="shared" si="5"/>
        <v>4</v>
      </c>
      <c r="E42" s="104">
        <v>3</v>
      </c>
      <c r="F42" s="104">
        <v>1</v>
      </c>
      <c r="G42" s="109">
        <v>154.11</v>
      </c>
      <c r="H42" s="93">
        <f>H3</f>
        <v>50.13</v>
      </c>
      <c r="I42" s="93">
        <v>0</v>
      </c>
      <c r="J42" s="109">
        <v>38.6</v>
      </c>
      <c r="K42" s="109">
        <v>562.2</v>
      </c>
      <c r="L42" s="109">
        <v>106.32</v>
      </c>
      <c r="M42" s="93">
        <f t="shared" si="3"/>
        <v>2972.16</v>
      </c>
      <c r="N42" s="109">
        <v>68</v>
      </c>
      <c r="O42" s="109">
        <v>922.33</v>
      </c>
      <c r="P42" s="122" t="s">
        <v>347</v>
      </c>
    </row>
    <row r="43" spans="1:16" ht="14.25">
      <c r="A43" s="49" t="s">
        <v>312</v>
      </c>
      <c r="B43" s="112">
        <v>812.96</v>
      </c>
      <c r="C43" s="112">
        <f t="shared" si="4"/>
        <v>355.923</v>
      </c>
      <c r="D43" s="104">
        <f t="shared" si="5"/>
        <v>7.1</v>
      </c>
      <c r="E43" s="104">
        <v>6.5</v>
      </c>
      <c r="F43" s="104">
        <v>0.6</v>
      </c>
      <c r="G43" s="109">
        <v>162.69</v>
      </c>
      <c r="H43" s="93">
        <f>H3</f>
        <v>50.13</v>
      </c>
      <c r="I43" s="93">
        <f>I3</f>
        <v>0</v>
      </c>
      <c r="J43" s="109">
        <v>40.75</v>
      </c>
      <c r="K43" s="109">
        <v>337.32</v>
      </c>
      <c r="L43" s="109">
        <v>230.36</v>
      </c>
      <c r="M43" s="93">
        <f t="shared" si="3"/>
        <v>3335.6829999999995</v>
      </c>
      <c r="N43" s="109">
        <v>272</v>
      </c>
      <c r="O43" s="109">
        <v>973.68</v>
      </c>
      <c r="P43" s="122" t="s">
        <v>347</v>
      </c>
    </row>
    <row r="44" spans="1:16" ht="14.25">
      <c r="A44" s="49" t="s">
        <v>313</v>
      </c>
      <c r="B44" s="112">
        <v>793.17</v>
      </c>
      <c r="C44" s="112">
        <f t="shared" si="4"/>
        <v>466.20900000000006</v>
      </c>
      <c r="D44" s="104">
        <f t="shared" si="5"/>
        <v>9.3</v>
      </c>
      <c r="E44" s="104">
        <v>6</v>
      </c>
      <c r="F44" s="104">
        <v>3.3</v>
      </c>
      <c r="G44" s="109">
        <v>158.73</v>
      </c>
      <c r="H44" s="93">
        <f>H3</f>
        <v>50.13</v>
      </c>
      <c r="I44" s="93">
        <f>I3</f>
        <v>0</v>
      </c>
      <c r="J44" s="109">
        <v>39.76</v>
      </c>
      <c r="K44" s="109">
        <v>1855.26</v>
      </c>
      <c r="L44" s="109">
        <v>212.64</v>
      </c>
      <c r="M44" s="93">
        <f t="shared" si="3"/>
        <v>4693.749</v>
      </c>
      <c r="N44" s="109">
        <v>68</v>
      </c>
      <c r="O44" s="109">
        <v>949.98</v>
      </c>
      <c r="P44" s="122" t="s">
        <v>347</v>
      </c>
    </row>
    <row r="45" spans="1:16" ht="14.25">
      <c r="A45" s="49" t="s">
        <v>314</v>
      </c>
      <c r="B45" s="112">
        <v>778.33</v>
      </c>
      <c r="C45" s="112">
        <f t="shared" si="4"/>
        <v>581.508</v>
      </c>
      <c r="D45" s="104">
        <f t="shared" si="5"/>
        <v>11.6</v>
      </c>
      <c r="E45" s="104">
        <v>10</v>
      </c>
      <c r="F45" s="104">
        <v>1.6</v>
      </c>
      <c r="G45" s="109">
        <v>155.76</v>
      </c>
      <c r="H45" s="93">
        <f>H3</f>
        <v>50.13</v>
      </c>
      <c r="I45" s="93">
        <v>0</v>
      </c>
      <c r="J45" s="109">
        <v>39.01</v>
      </c>
      <c r="K45" s="109">
        <v>899.52</v>
      </c>
      <c r="L45" s="109">
        <v>354.4</v>
      </c>
      <c r="M45" s="93">
        <f t="shared" si="3"/>
        <v>3958.728</v>
      </c>
      <c r="N45" s="109">
        <v>68</v>
      </c>
      <c r="O45" s="109">
        <v>932.2</v>
      </c>
      <c r="P45" s="122" t="s">
        <v>347</v>
      </c>
    </row>
    <row r="46" spans="1:16" ht="14.25">
      <c r="A46" s="49" t="s">
        <v>339</v>
      </c>
      <c r="B46" s="112">
        <v>796.47</v>
      </c>
      <c r="C46" s="112">
        <f t="shared" si="4"/>
        <v>185.48100000000002</v>
      </c>
      <c r="D46" s="104">
        <f t="shared" si="5"/>
        <v>3.7</v>
      </c>
      <c r="E46" s="104">
        <v>2.5</v>
      </c>
      <c r="F46" s="104">
        <v>1.2</v>
      </c>
      <c r="G46" s="109">
        <v>159.39</v>
      </c>
      <c r="H46" s="93">
        <f>H3</f>
        <v>50.13</v>
      </c>
      <c r="I46" s="93">
        <f>I3</f>
        <v>0</v>
      </c>
      <c r="J46" s="109">
        <v>39.92</v>
      </c>
      <c r="K46" s="109">
        <v>674.64</v>
      </c>
      <c r="L46" s="109">
        <v>88.6</v>
      </c>
      <c r="M46" s="93">
        <f t="shared" si="3"/>
        <v>3116.431</v>
      </c>
      <c r="N46" s="109">
        <v>68</v>
      </c>
      <c r="O46" s="109">
        <v>953.93</v>
      </c>
      <c r="P46" s="122" t="s">
        <v>347</v>
      </c>
    </row>
    <row r="47" spans="1:16" ht="14.25">
      <c r="A47" s="49" t="s">
        <v>315</v>
      </c>
      <c r="B47" s="112">
        <v>793.17</v>
      </c>
      <c r="C47" s="112">
        <f t="shared" si="4"/>
        <v>320.83200000000005</v>
      </c>
      <c r="D47" s="104">
        <f t="shared" si="5"/>
        <v>6.4</v>
      </c>
      <c r="E47" s="104">
        <v>5</v>
      </c>
      <c r="F47" s="104">
        <v>1.4</v>
      </c>
      <c r="G47" s="109">
        <v>158.73</v>
      </c>
      <c r="H47" s="93">
        <f>H3</f>
        <v>50.13</v>
      </c>
      <c r="I47" s="93">
        <f>I3</f>
        <v>0</v>
      </c>
      <c r="J47" s="109">
        <v>39.76</v>
      </c>
      <c r="K47" s="109">
        <v>787.08</v>
      </c>
      <c r="L47" s="109">
        <v>177.2</v>
      </c>
      <c r="M47" s="93">
        <f t="shared" si="3"/>
        <v>3512.7520000000004</v>
      </c>
      <c r="N47" s="109">
        <v>136</v>
      </c>
      <c r="O47" s="109">
        <v>949.98</v>
      </c>
      <c r="P47" s="122" t="s">
        <v>347</v>
      </c>
    </row>
    <row r="48" spans="1:16" ht="14.25">
      <c r="A48" s="49" t="s">
        <v>346</v>
      </c>
      <c r="B48" s="112">
        <v>768.43</v>
      </c>
      <c r="C48" s="112">
        <f t="shared" si="4"/>
        <v>721.8720000000001</v>
      </c>
      <c r="D48" s="104">
        <f t="shared" si="5"/>
        <v>14.4</v>
      </c>
      <c r="E48" s="104">
        <v>11</v>
      </c>
      <c r="F48" s="104">
        <v>3.4</v>
      </c>
      <c r="G48" s="109">
        <v>153.78</v>
      </c>
      <c r="H48" s="93">
        <f>H3</f>
        <v>50.13</v>
      </c>
      <c r="I48" s="93">
        <f>I3</f>
        <v>0</v>
      </c>
      <c r="J48" s="109">
        <v>38.52</v>
      </c>
      <c r="K48" s="109">
        <v>1911.48</v>
      </c>
      <c r="L48" s="109">
        <v>389.84</v>
      </c>
      <c r="M48" s="93">
        <f t="shared" si="3"/>
        <v>5190.272000000001</v>
      </c>
      <c r="N48" s="109">
        <v>136</v>
      </c>
      <c r="O48" s="109">
        <v>920.35</v>
      </c>
      <c r="P48" s="122" t="s">
        <v>347</v>
      </c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40.83</v>
      </c>
      <c r="K49" s="109">
        <v>0</v>
      </c>
      <c r="L49" s="109">
        <v>0</v>
      </c>
      <c r="M49" s="93">
        <f t="shared" si="3"/>
        <v>2144.1099999999997</v>
      </c>
      <c r="N49" s="109">
        <v>0</v>
      </c>
      <c r="O49" s="109">
        <v>975.65</v>
      </c>
      <c r="P49" s="122" t="s">
        <v>347</v>
      </c>
    </row>
    <row r="50" spans="1:16" ht="14.25">
      <c r="A50" s="49" t="s">
        <v>331</v>
      </c>
      <c r="B50" s="112">
        <v>796.47</v>
      </c>
      <c r="C50" s="112">
        <f t="shared" si="4"/>
        <v>501.3</v>
      </c>
      <c r="D50" s="104">
        <f t="shared" si="5"/>
        <v>10</v>
      </c>
      <c r="E50" s="104">
        <v>10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39.92</v>
      </c>
      <c r="K50" s="109">
        <v>0</v>
      </c>
      <c r="L50" s="109">
        <v>354.4</v>
      </c>
      <c r="M50" s="93">
        <f t="shared" si="3"/>
        <v>3091.41</v>
      </c>
      <c r="N50" s="109">
        <v>136</v>
      </c>
      <c r="O50" s="109">
        <v>953.93</v>
      </c>
      <c r="P50" s="122" t="s">
        <v>347</v>
      </c>
    </row>
    <row r="51" spans="1:16" ht="14.25">
      <c r="A51" s="49" t="s">
        <v>316</v>
      </c>
      <c r="B51" s="112">
        <v>766.79</v>
      </c>
      <c r="C51" s="112">
        <f t="shared" si="4"/>
        <v>0</v>
      </c>
      <c r="D51" s="104">
        <f t="shared" si="5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38.44</v>
      </c>
      <c r="K51" s="109">
        <v>0</v>
      </c>
      <c r="L51" s="109">
        <v>0</v>
      </c>
      <c r="M51" s="93">
        <f>SUM(C51+K51+L51+G51+B51+N51+O51+J51+P51)</f>
        <v>2027.06</v>
      </c>
      <c r="N51" s="109">
        <v>0</v>
      </c>
      <c r="O51" s="109">
        <v>918.38</v>
      </c>
      <c r="P51" s="122" t="s">
        <v>347</v>
      </c>
    </row>
    <row r="52" spans="1:16" ht="14.25">
      <c r="A52" s="50" t="s">
        <v>317</v>
      </c>
      <c r="B52" s="113">
        <v>814.61</v>
      </c>
      <c r="C52" s="113">
        <f t="shared" si="4"/>
        <v>175.455</v>
      </c>
      <c r="D52" s="51">
        <f t="shared" si="5"/>
        <v>3.5</v>
      </c>
      <c r="E52" s="51">
        <v>3</v>
      </c>
      <c r="F52" s="51">
        <v>0.5</v>
      </c>
      <c r="G52" s="110">
        <v>163.02</v>
      </c>
      <c r="H52" s="94">
        <f>H3</f>
        <v>50.13</v>
      </c>
      <c r="I52" s="94">
        <f>I3</f>
        <v>0</v>
      </c>
      <c r="J52" s="110">
        <v>40.83</v>
      </c>
      <c r="K52" s="110">
        <v>281.1</v>
      </c>
      <c r="L52" s="109">
        <v>106.32</v>
      </c>
      <c r="M52" s="94">
        <f t="shared" si="3"/>
        <v>2842.985</v>
      </c>
      <c r="N52" s="109">
        <v>136</v>
      </c>
      <c r="O52" s="110">
        <v>975.65</v>
      </c>
      <c r="P52" s="122" t="s">
        <v>347</v>
      </c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16918.875000000004</v>
      </c>
      <c r="D53" s="120">
        <f t="shared" si="6"/>
        <v>337.5</v>
      </c>
      <c r="E53" s="120">
        <f>SUM(E3:E52)</f>
        <v>275</v>
      </c>
      <c r="F53" s="120">
        <f>SUM(F3:F52)</f>
        <v>62.50000000000001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2271.6699999999996</v>
      </c>
      <c r="K53" s="116">
        <f>SUM(K3:K52)</f>
        <v>35137.5</v>
      </c>
      <c r="L53" s="116">
        <f t="shared" si="7"/>
        <v>9745.999999999998</v>
      </c>
      <c r="M53" s="117">
        <f t="shared" si="7"/>
        <v>187576.055</v>
      </c>
      <c r="N53" s="116">
        <f t="shared" si="7"/>
        <v>6868</v>
      </c>
      <c r="O53" s="110">
        <f>SUM(O3:O52)</f>
        <v>54745.130000000005</v>
      </c>
      <c r="P53" s="123" t="s">
        <v>348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2019-04-27T10:55:46Z</cp:lastPrinted>
  <dcterms:created xsi:type="dcterms:W3CDTF">2011-02-24T08:44:16Z</dcterms:created>
  <dcterms:modified xsi:type="dcterms:W3CDTF">2019-04-27T10:55:53Z</dcterms:modified>
  <cp:category/>
  <cp:version/>
  <cp:contentType/>
  <cp:contentStatus/>
</cp:coreProperties>
</file>