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<sst xmlns="http://schemas.openxmlformats.org/spreadsheetml/2006/main" count="486" uniqueCount="343">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</sst>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  <c r="T1" s="148"/>
      <c r="U1" s="1"/>
      <c r="CJ1" s="166" t="s">
        <v>19</v>
      </c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Z1">
        <v>3</v>
      </c>
    </row>
    <row r="2" spans="1:100" ht="14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/>
      <c r="T2" s="148"/>
      <c r="U2" s="1"/>
      <c r="W2" s="149" t="s">
        <v>2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0"/>
      <c r="AZ2" s="167" t="s">
        <v>172</v>
      </c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</row>
    <row r="3" spans="1:100" ht="14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48"/>
      <c r="U3" s="1"/>
      <c r="W3" s="149" t="s">
        <v>3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Y3" s="160" t="s">
        <v>20</v>
      </c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</row>
    <row r="4" spans="1:21" ht="9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5" t="s">
        <v>153</v>
      </c>
      <c r="T4" s="145"/>
      <c r="U4" s="1"/>
    </row>
    <row r="5" spans="1:100" ht="14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5"/>
      <c r="T5" s="145"/>
      <c r="U5" s="1"/>
      <c r="W5" s="149" t="s">
        <v>4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Y5" s="161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62" t="s">
        <v>140</v>
      </c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4"/>
    </row>
    <row r="6" spans="1:100" ht="14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5"/>
      <c r="T6" s="145"/>
      <c r="U6" s="1"/>
      <c r="W6" s="151" t="s">
        <v>7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Y6" s="152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65" t="s">
        <v>15</v>
      </c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4"/>
    </row>
    <row r="7" spans="1:100" ht="14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5"/>
      <c r="T7" s="145"/>
      <c r="U7" s="1"/>
      <c r="W7" s="149" t="s">
        <v>8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P7" s="150" t="str">
        <f>INDEX(жильцы!A:A,CZ1)</f>
        <v>Государева Людмила Николаевна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</row>
    <row r="8" spans="1:100" ht="14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5"/>
      <c r="T8" s="145"/>
      <c r="U8" s="1"/>
      <c r="W8" s="144" t="s">
        <v>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68" t="s">
        <v>25</v>
      </c>
      <c r="CL8" s="168"/>
      <c r="CM8" s="168"/>
      <c r="CN8" s="168"/>
      <c r="CO8" s="168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5"/>
      <c r="T9" s="145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 t="s">
        <v>13</v>
      </c>
      <c r="CO9" s="159"/>
      <c r="CP9" s="159"/>
      <c r="CQ9" s="159"/>
      <c r="CR9" s="159"/>
      <c r="CS9" s="159"/>
      <c r="CT9" s="159"/>
      <c r="CU9" s="159"/>
      <c r="CV9" s="159"/>
    </row>
    <row r="10" spans="1:100" ht="14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5"/>
      <c r="T10" s="145"/>
      <c r="U10" s="1"/>
      <c r="W10" s="156" t="s">
        <v>10</v>
      </c>
      <c r="X10" s="144"/>
      <c r="Y10" s="144"/>
      <c r="Z10" s="144"/>
      <c r="AA10" s="144">
        <f>INDEX(жильцы!G:G,CZ1)</f>
        <v>2803</v>
      </c>
      <c r="AB10" s="144"/>
      <c r="AC10" s="144"/>
      <c r="AD10" s="144"/>
      <c r="AE10" s="144"/>
      <c r="AF10" s="144"/>
      <c r="AG10" s="144"/>
      <c r="AH10" s="14"/>
      <c r="AI10" s="144" t="s">
        <v>11</v>
      </c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0"/>
      <c r="BH10" s="143">
        <f>INDEX(жильцы!E:E,CZ1)</f>
        <v>35.2</v>
      </c>
      <c r="BI10" s="143"/>
      <c r="BJ10" s="143"/>
      <c r="BK10" s="143"/>
      <c r="BL10" s="143"/>
      <c r="BM10" s="143"/>
      <c r="BN10" s="143"/>
      <c r="BO10" s="143"/>
      <c r="BP10" s="146" t="s">
        <v>12</v>
      </c>
      <c r="BQ10" s="146"/>
      <c r="BR10" s="146"/>
      <c r="BS10" s="146"/>
      <c r="BT10" s="146"/>
      <c r="BU10" s="146"/>
      <c r="BV10" s="132">
        <v>10.84</v>
      </c>
      <c r="BW10" s="132"/>
      <c r="BX10" s="132"/>
      <c r="BY10" s="132"/>
      <c r="BZ10" s="132"/>
      <c r="CA10" s="132"/>
      <c r="CB10" s="132"/>
      <c r="CC10" s="15"/>
      <c r="CD10" s="143">
        <f aca="true" t="shared" si="0" ref="CD10:CD16">BH10*BV10</f>
        <v>381.56800000000004</v>
      </c>
      <c r="CE10" s="143"/>
      <c r="CF10" s="143"/>
      <c r="CG10" s="143"/>
      <c r="CH10" s="143"/>
      <c r="CI10" s="143"/>
      <c r="CJ10" s="143"/>
      <c r="CK10" s="143"/>
      <c r="CL10" s="143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5"/>
      <c r="T11" s="14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4" t="s">
        <v>160</v>
      </c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4"/>
      <c r="BH11" s="170">
        <f>BH10</f>
        <v>35.2</v>
      </c>
      <c r="BI11" s="142"/>
      <c r="BJ11" s="142"/>
      <c r="BK11" s="142"/>
      <c r="BL11" s="142"/>
      <c r="BM11" s="142"/>
      <c r="BN11" s="142"/>
      <c r="BO11" s="142"/>
      <c r="BP11" s="169" t="s">
        <v>12</v>
      </c>
      <c r="BQ11" s="169"/>
      <c r="BR11" s="169"/>
      <c r="BS11" s="169"/>
      <c r="BT11" s="169"/>
      <c r="BU11" s="169"/>
      <c r="BV11" s="143">
        <v>1.38</v>
      </c>
      <c r="BW11" s="143"/>
      <c r="BX11" s="143"/>
      <c r="BY11" s="143"/>
      <c r="BZ11" s="143"/>
      <c r="CA11" s="143"/>
      <c r="CB11" s="143"/>
      <c r="CC11" s="15"/>
      <c r="CD11" s="143">
        <f>BH11*BV11</f>
        <v>48.576</v>
      </c>
      <c r="CE11" s="143"/>
      <c r="CF11" s="143"/>
      <c r="CG11" s="143"/>
      <c r="CH11" s="143"/>
      <c r="CI11" s="143"/>
      <c r="CJ11" s="143"/>
      <c r="CK11" s="143"/>
      <c r="CL11" s="143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5"/>
      <c r="T12" s="14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4" t="s">
        <v>151</v>
      </c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4"/>
      <c r="BH12" s="143">
        <f>INDEX(жильцы!D:D,CZ1)</f>
        <v>35.2</v>
      </c>
      <c r="BI12" s="143"/>
      <c r="BJ12" s="143"/>
      <c r="BK12" s="143"/>
      <c r="BL12" s="143"/>
      <c r="BM12" s="143"/>
      <c r="BN12" s="143"/>
      <c r="BO12" s="143"/>
      <c r="BP12" s="146" t="s">
        <v>12</v>
      </c>
      <c r="BQ12" s="146"/>
      <c r="BR12" s="146"/>
      <c r="BS12" s="146"/>
      <c r="BT12" s="146"/>
      <c r="BU12" s="146"/>
      <c r="BV12" s="143">
        <v>0</v>
      </c>
      <c r="BW12" s="143"/>
      <c r="BX12" s="143"/>
      <c r="BY12" s="143"/>
      <c r="BZ12" s="143"/>
      <c r="CA12" s="143"/>
      <c r="CB12" s="143"/>
      <c r="CC12" s="15"/>
      <c r="CD12" s="143">
        <f>BH12*BV12</f>
        <v>0</v>
      </c>
      <c r="CE12" s="143"/>
      <c r="CF12" s="143"/>
      <c r="CG12" s="143"/>
      <c r="CH12" s="143"/>
      <c r="CI12" s="143"/>
      <c r="CJ12" s="143"/>
      <c r="CK12" s="143"/>
      <c r="CL12" s="143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5"/>
      <c r="T13" s="14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4" t="s">
        <v>162</v>
      </c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4"/>
      <c r="BH13" s="142">
        <v>2</v>
      </c>
      <c r="BI13" s="142"/>
      <c r="BJ13" s="142"/>
      <c r="BK13" s="142"/>
      <c r="BL13" s="142"/>
      <c r="BM13" s="142"/>
      <c r="BN13" s="142"/>
      <c r="BO13" s="142"/>
      <c r="BP13" s="144" t="s">
        <v>14</v>
      </c>
      <c r="BQ13" s="144"/>
      <c r="BR13" s="144"/>
      <c r="BS13" s="144"/>
      <c r="BT13" s="144"/>
      <c r="BU13" s="144"/>
      <c r="BV13" s="143">
        <v>356.85</v>
      </c>
      <c r="BW13" s="143"/>
      <c r="BX13" s="143"/>
      <c r="BY13" s="143"/>
      <c r="BZ13" s="143"/>
      <c r="CA13" s="143"/>
      <c r="CB13" s="143"/>
      <c r="CC13" s="15"/>
      <c r="CD13" s="143">
        <f>BH13*BV13</f>
        <v>713.7</v>
      </c>
      <c r="CE13" s="143"/>
      <c r="CF13" s="143"/>
      <c r="CG13" s="143"/>
      <c r="CH13" s="143"/>
      <c r="CI13" s="143"/>
      <c r="CJ13" s="143"/>
      <c r="CK13" s="143"/>
      <c r="CL13" s="143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5"/>
      <c r="T14" s="14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4" t="s">
        <v>154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4"/>
      <c r="BH14" s="142">
        <v>8</v>
      </c>
      <c r="BI14" s="142"/>
      <c r="BJ14" s="142"/>
      <c r="BK14" s="142"/>
      <c r="BL14" s="142"/>
      <c r="BM14" s="142"/>
      <c r="BN14" s="142"/>
      <c r="BO14" s="142"/>
      <c r="BP14" s="144" t="s">
        <v>14</v>
      </c>
      <c r="BQ14" s="144"/>
      <c r="BR14" s="144"/>
      <c r="BS14" s="144"/>
      <c r="BT14" s="144"/>
      <c r="BU14" s="144"/>
      <c r="BV14" s="143">
        <v>23.93</v>
      </c>
      <c r="BW14" s="143"/>
      <c r="BX14" s="143"/>
      <c r="BY14" s="143"/>
      <c r="BZ14" s="143"/>
      <c r="CA14" s="143"/>
      <c r="CB14" s="143"/>
      <c r="CC14" s="15"/>
      <c r="CD14" s="143">
        <f t="shared" si="0"/>
        <v>191.44</v>
      </c>
      <c r="CE14" s="143"/>
      <c r="CF14" s="143"/>
      <c r="CG14" s="143"/>
      <c r="CH14" s="143"/>
      <c r="CI14" s="143"/>
      <c r="CJ14" s="143"/>
      <c r="CK14" s="143"/>
      <c r="CL14" s="143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5"/>
      <c r="T15" s="14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3" t="s">
        <v>167</v>
      </c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4"/>
      <c r="BH15" s="142">
        <v>14.5</v>
      </c>
      <c r="BI15" s="142"/>
      <c r="BJ15" s="142"/>
      <c r="BK15" s="142"/>
      <c r="BL15" s="142"/>
      <c r="BM15" s="142"/>
      <c r="BN15" s="142"/>
      <c r="BO15" s="142"/>
      <c r="BP15" s="173" t="s">
        <v>161</v>
      </c>
      <c r="BQ15" s="173"/>
      <c r="BR15" s="173"/>
      <c r="BS15" s="173"/>
      <c r="BT15" s="173"/>
      <c r="BU15" s="173"/>
      <c r="BV15" s="143">
        <v>2.26</v>
      </c>
      <c r="BW15" s="143"/>
      <c r="BX15" s="143"/>
      <c r="BY15" s="143"/>
      <c r="BZ15" s="143"/>
      <c r="CA15" s="143"/>
      <c r="CB15" s="143"/>
      <c r="CC15" s="23"/>
      <c r="CD15" s="143">
        <f>BH15*BV15</f>
        <v>32.769999999999996</v>
      </c>
      <c r="CE15" s="143"/>
      <c r="CF15" s="143"/>
      <c r="CG15" s="143"/>
      <c r="CH15" s="143"/>
      <c r="CI15" s="143"/>
      <c r="CJ15" s="143"/>
      <c r="CK15" s="143"/>
      <c r="CL15" s="143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5"/>
      <c r="T16" s="14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0" t="s">
        <v>171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6"/>
      <c r="BH16" s="171">
        <f>SUM(BH13:BH14)</f>
        <v>10</v>
      </c>
      <c r="BI16" s="172"/>
      <c r="BJ16" s="172"/>
      <c r="BK16" s="172"/>
      <c r="BL16" s="172"/>
      <c r="BM16" s="172"/>
      <c r="BN16" s="172"/>
      <c r="BO16" s="172"/>
      <c r="BP16" s="150" t="s">
        <v>14</v>
      </c>
      <c r="BQ16" s="150"/>
      <c r="BR16" s="150"/>
      <c r="BS16" s="150"/>
      <c r="BT16" s="150"/>
      <c r="BU16" s="150"/>
      <c r="BV16" s="131">
        <v>42.1</v>
      </c>
      <c r="BW16" s="131"/>
      <c r="BX16" s="131"/>
      <c r="BY16" s="131"/>
      <c r="BZ16" s="131"/>
      <c r="CA16" s="131"/>
      <c r="CB16" s="131"/>
      <c r="CC16" s="13"/>
      <c r="CD16" s="131">
        <f t="shared" si="0"/>
        <v>421</v>
      </c>
      <c r="CE16" s="131"/>
      <c r="CF16" s="131"/>
      <c r="CG16" s="131"/>
      <c r="CH16" s="131"/>
      <c r="CI16" s="131"/>
      <c r="CJ16" s="131"/>
      <c r="CK16" s="131"/>
      <c r="CL16" s="131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5"/>
      <c r="T17" s="14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9" t="s">
        <v>17</v>
      </c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P18" s="149" t="s">
        <v>18</v>
      </c>
      <c r="BQ18" s="149"/>
      <c r="BR18" s="149"/>
      <c r="BS18" s="149"/>
      <c r="BT18" s="149"/>
      <c r="BU18" s="149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7" t="s">
        <v>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  <c r="T21" s="148"/>
      <c r="U21" s="1"/>
      <c r="CJ21" s="166" t="s">
        <v>19</v>
      </c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</row>
    <row r="22" spans="1:100" ht="14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48"/>
      <c r="U22" s="1"/>
      <c r="W22" s="149" t="s">
        <v>2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0"/>
      <c r="AZ22" s="167" t="s">
        <v>172</v>
      </c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ht="14.2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8"/>
      <c r="T23" s="148"/>
      <c r="U23" s="1"/>
      <c r="W23" s="149" t="s">
        <v>3</v>
      </c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Y23" s="160" t="s">
        <v>20</v>
      </c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</row>
    <row r="24" spans="1:21" ht="8.2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5" t="s">
        <v>166</v>
      </c>
      <c r="T24" s="145"/>
      <c r="U24" s="1"/>
    </row>
    <row r="25" spans="1:100" ht="14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5"/>
      <c r="T25" s="145"/>
      <c r="U25" s="1"/>
      <c r="W25" s="149" t="s">
        <v>4</v>
      </c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Y25" s="161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62" t="s">
        <v>140</v>
      </c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4"/>
    </row>
    <row r="26" spans="1:100" ht="14.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5"/>
      <c r="T26" s="145"/>
      <c r="U26" s="1"/>
      <c r="W26" s="151" t="s">
        <v>7</v>
      </c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Y26" s="152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65" t="s">
        <v>15</v>
      </c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4"/>
    </row>
    <row r="27" spans="1:100" ht="14.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5"/>
      <c r="T27" s="145"/>
      <c r="U27" s="1"/>
      <c r="W27" s="149" t="s">
        <v>8</v>
      </c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P27" s="150" t="str">
        <f>AP7</f>
        <v>Государева Людмила Николаевна</v>
      </c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</row>
    <row r="28" spans="1:100" ht="14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5"/>
      <c r="T28" s="145"/>
      <c r="U28" s="1"/>
      <c r="W28" s="144" t="s">
        <v>9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68" t="s">
        <v>25</v>
      </c>
      <c r="CL28" s="168"/>
      <c r="CM28" s="168"/>
      <c r="CN28" s="168"/>
      <c r="CO28" s="168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5"/>
      <c r="T29" s="145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9" t="s">
        <v>13</v>
      </c>
      <c r="CO29" s="159"/>
      <c r="CP29" s="159"/>
      <c r="CQ29" s="159"/>
      <c r="CR29" s="159"/>
      <c r="CS29" s="159"/>
      <c r="CT29" s="159"/>
      <c r="CU29" s="159"/>
      <c r="CV29" s="159"/>
    </row>
    <row r="30" spans="1:131" ht="14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5"/>
      <c r="T30" s="145"/>
      <c r="U30" s="1"/>
      <c r="W30" s="156" t="s">
        <v>10</v>
      </c>
      <c r="X30" s="144"/>
      <c r="Y30" s="144"/>
      <c r="Z30" s="144"/>
      <c r="AA30" s="144">
        <f>AA10</f>
        <v>2803</v>
      </c>
      <c r="AB30" s="144"/>
      <c r="AC30" s="144"/>
      <c r="AD30" s="144"/>
      <c r="AE30" s="144"/>
      <c r="AF30" s="144"/>
      <c r="AG30" s="144"/>
      <c r="AH30" s="14"/>
      <c r="AI30" s="144" t="s">
        <v>11</v>
      </c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0"/>
      <c r="BH30" s="143">
        <f>BH10</f>
        <v>35.2</v>
      </c>
      <c r="BI30" s="143"/>
      <c r="BJ30" s="143"/>
      <c r="BK30" s="143"/>
      <c r="BL30" s="143"/>
      <c r="BM30" s="143"/>
      <c r="BN30" s="143"/>
      <c r="BO30" s="143"/>
      <c r="BP30" s="146" t="s">
        <v>12</v>
      </c>
      <c r="BQ30" s="146"/>
      <c r="BR30" s="146"/>
      <c r="BS30" s="146"/>
      <c r="BT30" s="146"/>
      <c r="BU30" s="146"/>
      <c r="BV30" s="132">
        <f>BV10</f>
        <v>10.84</v>
      </c>
      <c r="BW30" s="132"/>
      <c r="BX30" s="132"/>
      <c r="BY30" s="132"/>
      <c r="BZ30" s="132"/>
      <c r="CA30" s="132"/>
      <c r="CB30" s="132"/>
      <c r="CC30" s="15"/>
      <c r="CD30" s="143">
        <f>CD10</f>
        <v>381.56800000000004</v>
      </c>
      <c r="CE30" s="143"/>
      <c r="CF30" s="143"/>
      <c r="CG30" s="143"/>
      <c r="CH30" s="143"/>
      <c r="CI30" s="143"/>
      <c r="CJ30" s="143"/>
      <c r="CK30" s="143"/>
      <c r="CL30" s="143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5"/>
      <c r="T31" s="14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4" t="s">
        <v>160</v>
      </c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4"/>
      <c r="BH31" s="170">
        <f>BH30</f>
        <v>35.2</v>
      </c>
      <c r="BI31" s="142"/>
      <c r="BJ31" s="142"/>
      <c r="BK31" s="142"/>
      <c r="BL31" s="142"/>
      <c r="BM31" s="142"/>
      <c r="BN31" s="142"/>
      <c r="BO31" s="142"/>
      <c r="BP31" s="169" t="s">
        <v>12</v>
      </c>
      <c r="BQ31" s="169"/>
      <c r="BR31" s="169"/>
      <c r="BS31" s="169"/>
      <c r="BT31" s="169"/>
      <c r="BU31" s="169"/>
      <c r="BV31" s="132">
        <f aca="true" t="shared" si="1" ref="BV31:BV36">BV11</f>
        <v>1.38</v>
      </c>
      <c r="BW31" s="132"/>
      <c r="BX31" s="132"/>
      <c r="BY31" s="132"/>
      <c r="BZ31" s="132"/>
      <c r="CA31" s="132"/>
      <c r="CB31" s="132"/>
      <c r="CC31" s="15"/>
      <c r="CD31" s="143">
        <f aca="true" t="shared" si="2" ref="CD31:CD36">CD11</f>
        <v>48.576</v>
      </c>
      <c r="CE31" s="143"/>
      <c r="CF31" s="143"/>
      <c r="CG31" s="143"/>
      <c r="CH31" s="143"/>
      <c r="CI31" s="143"/>
      <c r="CJ31" s="143"/>
      <c r="CK31" s="143"/>
      <c r="CL31" s="143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5"/>
      <c r="T32" s="14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4" t="s">
        <v>151</v>
      </c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4"/>
      <c r="BH32" s="143">
        <f>BH12</f>
        <v>35.2</v>
      </c>
      <c r="BI32" s="143"/>
      <c r="BJ32" s="143"/>
      <c r="BK32" s="143"/>
      <c r="BL32" s="143"/>
      <c r="BM32" s="143"/>
      <c r="BN32" s="143"/>
      <c r="BO32" s="143"/>
      <c r="BP32" s="146" t="s">
        <v>12</v>
      </c>
      <c r="BQ32" s="146"/>
      <c r="BR32" s="146"/>
      <c r="BS32" s="146"/>
      <c r="BT32" s="146"/>
      <c r="BU32" s="146"/>
      <c r="BV32" s="132">
        <f t="shared" si="1"/>
        <v>0</v>
      </c>
      <c r="BW32" s="132"/>
      <c r="BX32" s="132"/>
      <c r="BY32" s="132"/>
      <c r="BZ32" s="132"/>
      <c r="CA32" s="132"/>
      <c r="CB32" s="132"/>
      <c r="CC32" s="15"/>
      <c r="CD32" s="143">
        <f t="shared" si="2"/>
        <v>0</v>
      </c>
      <c r="CE32" s="143"/>
      <c r="CF32" s="143"/>
      <c r="CG32" s="143"/>
      <c r="CH32" s="143"/>
      <c r="CI32" s="143"/>
      <c r="CJ32" s="143"/>
      <c r="CK32" s="143"/>
      <c r="CL32" s="143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5"/>
      <c r="T33" s="14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4" t="s">
        <v>162</v>
      </c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4"/>
      <c r="BH33" s="142">
        <f>BH13</f>
        <v>2</v>
      </c>
      <c r="BI33" s="142"/>
      <c r="BJ33" s="142"/>
      <c r="BK33" s="142"/>
      <c r="BL33" s="142"/>
      <c r="BM33" s="142"/>
      <c r="BN33" s="142"/>
      <c r="BO33" s="142"/>
      <c r="BP33" s="144" t="s">
        <v>14</v>
      </c>
      <c r="BQ33" s="144"/>
      <c r="BR33" s="144"/>
      <c r="BS33" s="144"/>
      <c r="BT33" s="144"/>
      <c r="BU33" s="144"/>
      <c r="BV33" s="132">
        <f t="shared" si="1"/>
        <v>356.85</v>
      </c>
      <c r="BW33" s="132"/>
      <c r="BX33" s="132"/>
      <c r="BY33" s="132"/>
      <c r="BZ33" s="132"/>
      <c r="CA33" s="132"/>
      <c r="CB33" s="132"/>
      <c r="CC33" s="15"/>
      <c r="CD33" s="143">
        <f t="shared" si="2"/>
        <v>713.7</v>
      </c>
      <c r="CE33" s="143"/>
      <c r="CF33" s="143"/>
      <c r="CG33" s="143"/>
      <c r="CH33" s="143"/>
      <c r="CI33" s="143"/>
      <c r="CJ33" s="143"/>
      <c r="CK33" s="143"/>
      <c r="CL33" s="143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5"/>
      <c r="T34" s="14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4" t="s">
        <v>154</v>
      </c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4"/>
      <c r="BH34" s="142">
        <f>BH14</f>
        <v>8</v>
      </c>
      <c r="BI34" s="142"/>
      <c r="BJ34" s="142"/>
      <c r="BK34" s="142"/>
      <c r="BL34" s="142"/>
      <c r="BM34" s="142"/>
      <c r="BN34" s="142"/>
      <c r="BO34" s="142"/>
      <c r="BP34" s="144" t="s">
        <v>14</v>
      </c>
      <c r="BQ34" s="144"/>
      <c r="BR34" s="144"/>
      <c r="BS34" s="144"/>
      <c r="BT34" s="144"/>
      <c r="BU34" s="144"/>
      <c r="BV34" s="132">
        <f t="shared" si="1"/>
        <v>23.93</v>
      </c>
      <c r="BW34" s="132"/>
      <c r="BX34" s="132"/>
      <c r="BY34" s="132"/>
      <c r="BZ34" s="132"/>
      <c r="CA34" s="132"/>
      <c r="CB34" s="132"/>
      <c r="CC34" s="15"/>
      <c r="CD34" s="143">
        <f t="shared" si="2"/>
        <v>191.44</v>
      </c>
      <c r="CE34" s="143"/>
      <c r="CF34" s="143"/>
      <c r="CG34" s="143"/>
      <c r="CH34" s="143"/>
      <c r="CI34" s="143"/>
      <c r="CJ34" s="143"/>
      <c r="CK34" s="143"/>
      <c r="CL34" s="143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5"/>
      <c r="T35" s="14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3" t="s">
        <v>167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4"/>
      <c r="BH35" s="142">
        <f>BH15</f>
        <v>14.5</v>
      </c>
      <c r="BI35" s="142"/>
      <c r="BJ35" s="142"/>
      <c r="BK35" s="142"/>
      <c r="BL35" s="142"/>
      <c r="BM35" s="142"/>
      <c r="BN35" s="142"/>
      <c r="BO35" s="142"/>
      <c r="BP35" s="173" t="s">
        <v>161</v>
      </c>
      <c r="BQ35" s="173"/>
      <c r="BR35" s="173"/>
      <c r="BS35" s="173"/>
      <c r="BT35" s="173"/>
      <c r="BU35" s="173"/>
      <c r="BV35" s="132">
        <f>BV15</f>
        <v>2.26</v>
      </c>
      <c r="BW35" s="132"/>
      <c r="BX35" s="132"/>
      <c r="BY35" s="132"/>
      <c r="BZ35" s="132"/>
      <c r="CA35" s="132"/>
      <c r="CB35" s="132"/>
      <c r="CC35" s="23"/>
      <c r="CD35" s="143">
        <f t="shared" si="2"/>
        <v>32.769999999999996</v>
      </c>
      <c r="CE35" s="143"/>
      <c r="CF35" s="143"/>
      <c r="CG35" s="143"/>
      <c r="CH35" s="143"/>
      <c r="CI35" s="143"/>
      <c r="CJ35" s="143"/>
      <c r="CK35" s="143"/>
      <c r="CL35" s="143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5"/>
      <c r="T36" s="14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0" t="s">
        <v>171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6"/>
      <c r="BH36" s="171">
        <f>BH16</f>
        <v>10</v>
      </c>
      <c r="BI36" s="172"/>
      <c r="BJ36" s="172"/>
      <c r="BK36" s="172"/>
      <c r="BL36" s="172"/>
      <c r="BM36" s="172"/>
      <c r="BN36" s="172"/>
      <c r="BO36" s="172"/>
      <c r="BP36" s="150" t="s">
        <v>14</v>
      </c>
      <c r="BQ36" s="150"/>
      <c r="BR36" s="150"/>
      <c r="BS36" s="150"/>
      <c r="BT36" s="150"/>
      <c r="BU36" s="150"/>
      <c r="BV36" s="174">
        <f t="shared" si="1"/>
        <v>42.1</v>
      </c>
      <c r="BW36" s="174"/>
      <c r="BX36" s="174"/>
      <c r="BY36" s="174"/>
      <c r="BZ36" s="174"/>
      <c r="CA36" s="174"/>
      <c r="CB36" s="174"/>
      <c r="CC36" s="13"/>
      <c r="CD36" s="131">
        <f t="shared" si="2"/>
        <v>421</v>
      </c>
      <c r="CE36" s="131"/>
      <c r="CF36" s="131"/>
      <c r="CG36" s="131"/>
      <c r="CH36" s="131"/>
      <c r="CI36" s="131"/>
      <c r="CJ36" s="131"/>
      <c r="CK36" s="131"/>
      <c r="CL36" s="131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5"/>
      <c r="T37" s="14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9" t="s">
        <v>17</v>
      </c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P38" s="149" t="s">
        <v>18</v>
      </c>
      <c r="BQ38" s="149"/>
      <c r="BR38" s="149"/>
      <c r="BS38" s="149"/>
      <c r="BT38" s="149"/>
      <c r="BU38" s="149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7" t="s">
        <v>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8"/>
      <c r="T41" s="148"/>
      <c r="U41" s="1"/>
      <c r="CJ41" s="166" t="s">
        <v>19</v>
      </c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</row>
    <row r="42" spans="1:100" ht="14.2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8"/>
      <c r="T42" s="148"/>
      <c r="U42" s="1"/>
      <c r="W42" s="149" t="s">
        <v>2</v>
      </c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0"/>
      <c r="AZ42" s="167" t="s">
        <v>172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ht="14.2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8"/>
      <c r="T43" s="148"/>
      <c r="U43" s="1"/>
      <c r="W43" s="149" t="s">
        <v>3</v>
      </c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Y43" s="160" t="s">
        <v>20</v>
      </c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</row>
    <row r="44" spans="1:21" ht="9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5" t="s">
        <v>1</v>
      </c>
      <c r="T44" s="145"/>
      <c r="U44" s="1"/>
    </row>
    <row r="45" spans="1:120" ht="14.2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5"/>
      <c r="T45" s="145"/>
      <c r="U45" s="1"/>
      <c r="W45" s="149" t="s">
        <v>4</v>
      </c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Y45" s="161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62" t="s">
        <v>140</v>
      </c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4"/>
      <c r="DO45" s="8"/>
      <c r="DP45" s="8"/>
    </row>
    <row r="46" spans="1:100" ht="14.2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5"/>
      <c r="T46" s="145"/>
      <c r="U46" s="1"/>
      <c r="W46" s="151" t="s">
        <v>7</v>
      </c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Y46" s="152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65" t="s">
        <v>15</v>
      </c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4"/>
    </row>
    <row r="47" spans="1:100" ht="14.2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5"/>
      <c r="T47" s="145"/>
      <c r="U47" s="1"/>
      <c r="W47" s="149" t="s">
        <v>8</v>
      </c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P47" s="150" t="str">
        <f>INDEX(жильцы!A:A,CZ40)</f>
        <v>Гострый  Константин  Владимирович </v>
      </c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</row>
    <row r="48" spans="1:100" ht="14.2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5"/>
      <c r="T48" s="145"/>
      <c r="U48" s="1"/>
      <c r="W48" s="144" t="s">
        <v>9</v>
      </c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68" t="s">
        <v>25</v>
      </c>
      <c r="CL48" s="168"/>
      <c r="CM48" s="168"/>
      <c r="CN48" s="168"/>
      <c r="CO48" s="168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5"/>
      <c r="T49" s="145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9" t="s">
        <v>13</v>
      </c>
      <c r="CO49" s="159"/>
      <c r="CP49" s="159"/>
      <c r="CQ49" s="159"/>
      <c r="CR49" s="159"/>
      <c r="CS49" s="159"/>
      <c r="CT49" s="159"/>
      <c r="CU49" s="159"/>
      <c r="CV49" s="159"/>
    </row>
    <row r="50" spans="1:100" ht="14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5"/>
      <c r="T50" s="145"/>
      <c r="U50" s="1"/>
      <c r="W50" s="156" t="s">
        <v>10</v>
      </c>
      <c r="X50" s="144"/>
      <c r="Y50" s="144"/>
      <c r="Z50" s="144"/>
      <c r="AA50" s="144">
        <f>INDEX(жильцы!G:G,CZ40)</f>
        <v>2808</v>
      </c>
      <c r="AB50" s="144"/>
      <c r="AC50" s="144"/>
      <c r="AD50" s="144"/>
      <c r="AE50" s="144"/>
      <c r="AF50" s="144"/>
      <c r="AG50" s="144"/>
      <c r="AH50" s="14"/>
      <c r="AI50" s="144" t="s">
        <v>155</v>
      </c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0"/>
      <c r="BH50" s="143">
        <f>INDEX(жильцы!E:E,CZ40)</f>
        <v>46.5</v>
      </c>
      <c r="BI50" s="143"/>
      <c r="BJ50" s="143"/>
      <c r="BK50" s="143"/>
      <c r="BL50" s="143"/>
      <c r="BM50" s="143"/>
      <c r="BN50" s="143"/>
      <c r="BO50" s="143"/>
      <c r="BP50" s="146" t="s">
        <v>12</v>
      </c>
      <c r="BQ50" s="146"/>
      <c r="BR50" s="146"/>
      <c r="BS50" s="146"/>
      <c r="BT50" s="146"/>
      <c r="BU50" s="146"/>
      <c r="BV50" s="132">
        <v>10.84</v>
      </c>
      <c r="BW50" s="132"/>
      <c r="BX50" s="132"/>
      <c r="BY50" s="132"/>
      <c r="BZ50" s="132"/>
      <c r="CA50" s="132"/>
      <c r="CB50" s="132"/>
      <c r="CC50" s="15"/>
      <c r="CD50" s="143">
        <f aca="true" t="shared" si="3" ref="CD50:CD56">BH50*BV50</f>
        <v>504.06</v>
      </c>
      <c r="CE50" s="143"/>
      <c r="CF50" s="143"/>
      <c r="CG50" s="143"/>
      <c r="CH50" s="143"/>
      <c r="CI50" s="143"/>
      <c r="CJ50" s="143"/>
      <c r="CK50" s="143"/>
      <c r="CL50" s="143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5"/>
      <c r="T51" s="14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4" t="s">
        <v>160</v>
      </c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4"/>
      <c r="BH51" s="170">
        <f>BH50</f>
        <v>46.5</v>
      </c>
      <c r="BI51" s="142"/>
      <c r="BJ51" s="142"/>
      <c r="BK51" s="142"/>
      <c r="BL51" s="142"/>
      <c r="BM51" s="142"/>
      <c r="BN51" s="142"/>
      <c r="BO51" s="142"/>
      <c r="BP51" s="169" t="s">
        <v>12</v>
      </c>
      <c r="BQ51" s="169"/>
      <c r="BR51" s="169"/>
      <c r="BS51" s="169"/>
      <c r="BT51" s="169"/>
      <c r="BU51" s="169"/>
      <c r="BV51" s="143">
        <v>1.38</v>
      </c>
      <c r="BW51" s="143"/>
      <c r="BX51" s="143"/>
      <c r="BY51" s="143"/>
      <c r="BZ51" s="143"/>
      <c r="CA51" s="143"/>
      <c r="CB51" s="143"/>
      <c r="CC51" s="15"/>
      <c r="CD51" s="143">
        <f>BH51*BV51</f>
        <v>64.17</v>
      </c>
      <c r="CE51" s="143"/>
      <c r="CF51" s="143"/>
      <c r="CG51" s="143"/>
      <c r="CH51" s="143"/>
      <c r="CI51" s="143"/>
      <c r="CJ51" s="143"/>
      <c r="CK51" s="143"/>
      <c r="CL51" s="143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5"/>
      <c r="T52" s="14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4" t="s">
        <v>151</v>
      </c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4"/>
      <c r="BH52" s="143">
        <f>INDEX(жильцы!D:D,CZ40)</f>
        <v>46.5</v>
      </c>
      <c r="BI52" s="143"/>
      <c r="BJ52" s="143"/>
      <c r="BK52" s="143"/>
      <c r="BL52" s="143"/>
      <c r="BM52" s="143"/>
      <c r="BN52" s="143"/>
      <c r="BO52" s="143"/>
      <c r="BP52" s="146" t="s">
        <v>12</v>
      </c>
      <c r="BQ52" s="146"/>
      <c r="BR52" s="146"/>
      <c r="BS52" s="146"/>
      <c r="BT52" s="146"/>
      <c r="BU52" s="146"/>
      <c r="BV52" s="143">
        <v>0</v>
      </c>
      <c r="BW52" s="143"/>
      <c r="BX52" s="143"/>
      <c r="BY52" s="143"/>
      <c r="BZ52" s="143"/>
      <c r="CA52" s="143"/>
      <c r="CB52" s="143"/>
      <c r="CC52" s="15"/>
      <c r="CD52" s="143">
        <f>BH52*BV52</f>
        <v>0</v>
      </c>
      <c r="CE52" s="143"/>
      <c r="CF52" s="143"/>
      <c r="CG52" s="143"/>
      <c r="CH52" s="143"/>
      <c r="CI52" s="143"/>
      <c r="CJ52" s="143"/>
      <c r="CK52" s="143"/>
      <c r="CL52" s="143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5"/>
      <c r="T53" s="14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4" t="s">
        <v>162</v>
      </c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4"/>
      <c r="BH53" s="142">
        <v>8</v>
      </c>
      <c r="BI53" s="142"/>
      <c r="BJ53" s="142"/>
      <c r="BK53" s="142"/>
      <c r="BL53" s="142"/>
      <c r="BM53" s="142"/>
      <c r="BN53" s="142"/>
      <c r="BO53" s="142"/>
      <c r="BP53" s="144" t="s">
        <v>14</v>
      </c>
      <c r="BQ53" s="144"/>
      <c r="BR53" s="144"/>
      <c r="BS53" s="144"/>
      <c r="BT53" s="144"/>
      <c r="BU53" s="144"/>
      <c r="BV53" s="143">
        <v>356.85</v>
      </c>
      <c r="BW53" s="143"/>
      <c r="BX53" s="143"/>
      <c r="BY53" s="143"/>
      <c r="BZ53" s="143"/>
      <c r="CA53" s="143"/>
      <c r="CB53" s="143"/>
      <c r="CC53" s="15"/>
      <c r="CD53" s="143">
        <f t="shared" si="3"/>
        <v>2854.8</v>
      </c>
      <c r="CE53" s="143"/>
      <c r="CF53" s="143"/>
      <c r="CG53" s="143"/>
      <c r="CH53" s="143"/>
      <c r="CI53" s="143"/>
      <c r="CJ53" s="143"/>
      <c r="CK53" s="143"/>
      <c r="CL53" s="143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5"/>
      <c r="T54" s="14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4" t="s">
        <v>154</v>
      </c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4"/>
      <c r="BH54" s="142">
        <v>10</v>
      </c>
      <c r="BI54" s="142"/>
      <c r="BJ54" s="142"/>
      <c r="BK54" s="142"/>
      <c r="BL54" s="142"/>
      <c r="BM54" s="142"/>
      <c r="BN54" s="142"/>
      <c r="BO54" s="142"/>
      <c r="BP54" s="144" t="s">
        <v>14</v>
      </c>
      <c r="BQ54" s="144"/>
      <c r="BR54" s="144"/>
      <c r="BS54" s="144"/>
      <c r="BT54" s="144"/>
      <c r="BU54" s="144"/>
      <c r="BV54" s="143">
        <v>23.93</v>
      </c>
      <c r="BW54" s="143"/>
      <c r="BX54" s="143"/>
      <c r="BY54" s="143"/>
      <c r="BZ54" s="143"/>
      <c r="CA54" s="143"/>
      <c r="CB54" s="143"/>
      <c r="CC54" s="15"/>
      <c r="CD54" s="143">
        <f t="shared" si="3"/>
        <v>239.3</v>
      </c>
      <c r="CE54" s="143"/>
      <c r="CF54" s="143"/>
      <c r="CG54" s="143"/>
      <c r="CH54" s="143"/>
      <c r="CI54" s="143"/>
      <c r="CJ54" s="143"/>
      <c r="CK54" s="143"/>
      <c r="CL54" s="143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5"/>
      <c r="T55" s="14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3" t="s">
        <v>167</v>
      </c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4"/>
      <c r="BH55" s="142">
        <v>13.5</v>
      </c>
      <c r="BI55" s="142"/>
      <c r="BJ55" s="142"/>
      <c r="BK55" s="142"/>
      <c r="BL55" s="142"/>
      <c r="BM55" s="142"/>
      <c r="BN55" s="142"/>
      <c r="BO55" s="142"/>
      <c r="BP55" s="173" t="s">
        <v>161</v>
      </c>
      <c r="BQ55" s="173"/>
      <c r="BR55" s="173"/>
      <c r="BS55" s="173"/>
      <c r="BT55" s="173"/>
      <c r="BU55" s="173"/>
      <c r="BV55" s="143">
        <v>2.26</v>
      </c>
      <c r="BW55" s="143"/>
      <c r="BX55" s="143"/>
      <c r="BY55" s="143"/>
      <c r="BZ55" s="143"/>
      <c r="CA55" s="143"/>
      <c r="CB55" s="143"/>
      <c r="CC55" s="23"/>
      <c r="CD55" s="143">
        <f>BH55*BV55</f>
        <v>30.509999999999998</v>
      </c>
      <c r="CE55" s="143"/>
      <c r="CF55" s="143"/>
      <c r="CG55" s="143"/>
      <c r="CH55" s="143"/>
      <c r="CI55" s="143"/>
      <c r="CJ55" s="143"/>
      <c r="CK55" s="143"/>
      <c r="CL55" s="143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5"/>
      <c r="T56" s="14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0" t="s">
        <v>171</v>
      </c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6"/>
      <c r="BH56" s="171">
        <f>SUM(BH53:BH54)</f>
        <v>18</v>
      </c>
      <c r="BI56" s="172"/>
      <c r="BJ56" s="172"/>
      <c r="BK56" s="172"/>
      <c r="BL56" s="172"/>
      <c r="BM56" s="172"/>
      <c r="BN56" s="172"/>
      <c r="BO56" s="172"/>
      <c r="BP56" s="150" t="s">
        <v>14</v>
      </c>
      <c r="BQ56" s="150"/>
      <c r="BR56" s="150"/>
      <c r="BS56" s="150"/>
      <c r="BT56" s="150"/>
      <c r="BU56" s="150"/>
      <c r="BV56" s="131">
        <v>42.1</v>
      </c>
      <c r="BW56" s="131"/>
      <c r="BX56" s="131"/>
      <c r="BY56" s="131"/>
      <c r="BZ56" s="131"/>
      <c r="CA56" s="131"/>
      <c r="CB56" s="131"/>
      <c r="CC56" s="13"/>
      <c r="CD56" s="131">
        <f t="shared" si="3"/>
        <v>757.8000000000001</v>
      </c>
      <c r="CE56" s="131"/>
      <c r="CF56" s="131"/>
      <c r="CG56" s="131"/>
      <c r="CH56" s="131"/>
      <c r="CI56" s="131"/>
      <c r="CJ56" s="131"/>
      <c r="CK56" s="131"/>
      <c r="CL56" s="131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5"/>
      <c r="T57" s="14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9" t="s">
        <v>17</v>
      </c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P58" s="149" t="s">
        <v>18</v>
      </c>
      <c r="BQ58" s="149"/>
      <c r="BR58" s="149"/>
      <c r="BS58" s="149"/>
      <c r="BT58" s="149"/>
      <c r="BU58" s="149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42"/>
      <c r="CJ58" s="142"/>
      <c r="CK58" s="14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7" t="s">
        <v>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  <c r="T61" s="148"/>
      <c r="U61" s="1"/>
      <c r="CJ61" s="166" t="s">
        <v>19</v>
      </c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</row>
    <row r="62" spans="1:100" ht="14.2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8"/>
      <c r="T62" s="148"/>
      <c r="U62" s="1"/>
      <c r="W62" s="149" t="s">
        <v>2</v>
      </c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0"/>
      <c r="AZ62" s="167" t="s">
        <v>172</v>
      </c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ht="14.2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  <c r="T63" s="148"/>
      <c r="U63" s="1"/>
      <c r="W63" s="149" t="s">
        <v>3</v>
      </c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Y63" s="160" t="s">
        <v>20</v>
      </c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</row>
    <row r="64" spans="1:21" ht="7.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5" t="s">
        <v>166</v>
      </c>
      <c r="T64" s="145"/>
      <c r="U64" s="1"/>
    </row>
    <row r="65" spans="1:100" ht="14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5"/>
      <c r="T65" s="145"/>
      <c r="U65" s="1"/>
      <c r="W65" s="149" t="s">
        <v>4</v>
      </c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Y65" s="161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62" t="s">
        <v>140</v>
      </c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4"/>
    </row>
    <row r="66" spans="1:100" ht="14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5"/>
      <c r="T66" s="145"/>
      <c r="U66" s="1"/>
      <c r="W66" s="151" t="s">
        <v>7</v>
      </c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Y66" s="152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65" t="s">
        <v>15</v>
      </c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4"/>
    </row>
    <row r="67" spans="1:100" ht="14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5"/>
      <c r="T67" s="145"/>
      <c r="U67" s="1"/>
      <c r="W67" s="149" t="s">
        <v>8</v>
      </c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P67" s="150" t="str">
        <f>AP47</f>
        <v>Гострый  Константин  Владимирович </v>
      </c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</row>
    <row r="68" spans="1:100" ht="14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5"/>
      <c r="T68" s="145"/>
      <c r="U68" s="1"/>
      <c r="W68" s="144" t="s">
        <v>9</v>
      </c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68" t="s">
        <v>25</v>
      </c>
      <c r="CL68" s="168"/>
      <c r="CM68" s="168"/>
      <c r="CN68" s="168"/>
      <c r="CO68" s="168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5"/>
      <c r="T69" s="145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9" t="s">
        <v>13</v>
      </c>
      <c r="CO69" s="159"/>
      <c r="CP69" s="159"/>
      <c r="CQ69" s="159"/>
      <c r="CR69" s="159"/>
      <c r="CS69" s="159"/>
      <c r="CT69" s="159"/>
      <c r="CU69" s="159"/>
      <c r="CV69" s="159"/>
    </row>
    <row r="70" spans="1:100" ht="14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5"/>
      <c r="T70" s="145"/>
      <c r="U70" s="1"/>
      <c r="W70" s="156" t="s">
        <v>10</v>
      </c>
      <c r="X70" s="144"/>
      <c r="Y70" s="144"/>
      <c r="Z70" s="144"/>
      <c r="AA70" s="144">
        <f>AA50</f>
        <v>2808</v>
      </c>
      <c r="AB70" s="144"/>
      <c r="AC70" s="144"/>
      <c r="AD70" s="144"/>
      <c r="AE70" s="144"/>
      <c r="AF70" s="144"/>
      <c r="AG70" s="144"/>
      <c r="AH70" s="14"/>
      <c r="AI70" s="144" t="s">
        <v>155</v>
      </c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0"/>
      <c r="BH70" s="143">
        <f>BH50</f>
        <v>46.5</v>
      </c>
      <c r="BI70" s="143"/>
      <c r="BJ70" s="143"/>
      <c r="BK70" s="143"/>
      <c r="BL70" s="143"/>
      <c r="BM70" s="143"/>
      <c r="BN70" s="143"/>
      <c r="BO70" s="143"/>
      <c r="BP70" s="146" t="s">
        <v>12</v>
      </c>
      <c r="BQ70" s="146"/>
      <c r="BR70" s="146"/>
      <c r="BS70" s="146"/>
      <c r="BT70" s="146"/>
      <c r="BU70" s="146"/>
      <c r="BV70" s="132">
        <f aca="true" t="shared" si="4" ref="BV70:BV76">BV50</f>
        <v>10.84</v>
      </c>
      <c r="BW70" s="132"/>
      <c r="BX70" s="132"/>
      <c r="BY70" s="132"/>
      <c r="BZ70" s="132"/>
      <c r="CA70" s="132"/>
      <c r="CB70" s="132"/>
      <c r="CC70" s="15"/>
      <c r="CD70" s="143">
        <f>CD50</f>
        <v>504.06</v>
      </c>
      <c r="CE70" s="143"/>
      <c r="CF70" s="143"/>
      <c r="CG70" s="143"/>
      <c r="CH70" s="143"/>
      <c r="CI70" s="143"/>
      <c r="CJ70" s="143"/>
      <c r="CK70" s="143"/>
      <c r="CL70" s="143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5"/>
      <c r="T71" s="14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4" t="s">
        <v>160</v>
      </c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4"/>
      <c r="BH71" s="170">
        <f>BH70</f>
        <v>46.5</v>
      </c>
      <c r="BI71" s="142"/>
      <c r="BJ71" s="142"/>
      <c r="BK71" s="142"/>
      <c r="BL71" s="142"/>
      <c r="BM71" s="142"/>
      <c r="BN71" s="142"/>
      <c r="BO71" s="142"/>
      <c r="BP71" s="169" t="s">
        <v>12</v>
      </c>
      <c r="BQ71" s="169"/>
      <c r="BR71" s="169"/>
      <c r="BS71" s="169"/>
      <c r="BT71" s="169"/>
      <c r="BU71" s="169"/>
      <c r="BV71" s="143">
        <f t="shared" si="4"/>
        <v>1.38</v>
      </c>
      <c r="BW71" s="143"/>
      <c r="BX71" s="143"/>
      <c r="BY71" s="143"/>
      <c r="BZ71" s="143"/>
      <c r="CA71" s="143"/>
      <c r="CB71" s="143"/>
      <c r="CC71" s="15"/>
      <c r="CD71" s="143">
        <f>BH71*BV71</f>
        <v>64.17</v>
      </c>
      <c r="CE71" s="143"/>
      <c r="CF71" s="143"/>
      <c r="CG71" s="143"/>
      <c r="CH71" s="143"/>
      <c r="CI71" s="143"/>
      <c r="CJ71" s="143"/>
      <c r="CK71" s="143"/>
      <c r="CL71" s="143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5"/>
      <c r="T72" s="14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4" t="s">
        <v>151</v>
      </c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4"/>
      <c r="BH72" s="143">
        <f>BH52</f>
        <v>46.5</v>
      </c>
      <c r="BI72" s="143"/>
      <c r="BJ72" s="143"/>
      <c r="BK72" s="143"/>
      <c r="BL72" s="143"/>
      <c r="BM72" s="143"/>
      <c r="BN72" s="143"/>
      <c r="BO72" s="143"/>
      <c r="BP72" s="146" t="s">
        <v>12</v>
      </c>
      <c r="BQ72" s="146"/>
      <c r="BR72" s="146"/>
      <c r="BS72" s="146"/>
      <c r="BT72" s="146"/>
      <c r="BU72" s="146"/>
      <c r="BV72" s="143">
        <f t="shared" si="4"/>
        <v>0</v>
      </c>
      <c r="BW72" s="143"/>
      <c r="BX72" s="143"/>
      <c r="BY72" s="143"/>
      <c r="BZ72" s="143"/>
      <c r="CA72" s="143"/>
      <c r="CB72" s="143"/>
      <c r="CC72" s="15"/>
      <c r="CD72" s="143">
        <f>CD52</f>
        <v>0</v>
      </c>
      <c r="CE72" s="143"/>
      <c r="CF72" s="143"/>
      <c r="CG72" s="143"/>
      <c r="CH72" s="143"/>
      <c r="CI72" s="143"/>
      <c r="CJ72" s="143"/>
      <c r="CK72" s="143"/>
      <c r="CL72" s="143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5"/>
      <c r="T73" s="14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4" t="s">
        <v>162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4"/>
      <c r="BH73" s="142">
        <f>BH53</f>
        <v>8</v>
      </c>
      <c r="BI73" s="142"/>
      <c r="BJ73" s="142"/>
      <c r="BK73" s="142"/>
      <c r="BL73" s="142"/>
      <c r="BM73" s="142"/>
      <c r="BN73" s="142"/>
      <c r="BO73" s="142"/>
      <c r="BP73" s="144" t="s">
        <v>14</v>
      </c>
      <c r="BQ73" s="144"/>
      <c r="BR73" s="144"/>
      <c r="BS73" s="144"/>
      <c r="BT73" s="144"/>
      <c r="BU73" s="144"/>
      <c r="BV73" s="143">
        <f t="shared" si="4"/>
        <v>356.85</v>
      </c>
      <c r="BW73" s="144"/>
      <c r="BX73" s="144"/>
      <c r="BY73" s="144"/>
      <c r="BZ73" s="144"/>
      <c r="CA73" s="144"/>
      <c r="CB73" s="144"/>
      <c r="CC73" s="15"/>
      <c r="CD73" s="143">
        <f>CD53</f>
        <v>2854.8</v>
      </c>
      <c r="CE73" s="143"/>
      <c r="CF73" s="143"/>
      <c r="CG73" s="143"/>
      <c r="CH73" s="143"/>
      <c r="CI73" s="143"/>
      <c r="CJ73" s="143"/>
      <c r="CK73" s="143"/>
      <c r="CL73" s="143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5"/>
      <c r="T74" s="14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4" t="s">
        <v>154</v>
      </c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4"/>
      <c r="BH74" s="142">
        <f>BH54</f>
        <v>10</v>
      </c>
      <c r="BI74" s="142"/>
      <c r="BJ74" s="142"/>
      <c r="BK74" s="142"/>
      <c r="BL74" s="142"/>
      <c r="BM74" s="142"/>
      <c r="BN74" s="142"/>
      <c r="BO74" s="142"/>
      <c r="BP74" s="144" t="s">
        <v>14</v>
      </c>
      <c r="BQ74" s="144"/>
      <c r="BR74" s="144"/>
      <c r="BS74" s="144"/>
      <c r="BT74" s="144"/>
      <c r="BU74" s="144"/>
      <c r="BV74" s="143">
        <f t="shared" si="4"/>
        <v>23.93</v>
      </c>
      <c r="BW74" s="143"/>
      <c r="BX74" s="143"/>
      <c r="BY74" s="143"/>
      <c r="BZ74" s="143"/>
      <c r="CA74" s="143"/>
      <c r="CB74" s="143"/>
      <c r="CC74" s="15"/>
      <c r="CD74" s="143">
        <f>CD54</f>
        <v>239.3</v>
      </c>
      <c r="CE74" s="143"/>
      <c r="CF74" s="143"/>
      <c r="CG74" s="143"/>
      <c r="CH74" s="143"/>
      <c r="CI74" s="143"/>
      <c r="CJ74" s="143"/>
      <c r="CK74" s="143"/>
      <c r="CL74" s="143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5"/>
      <c r="T75" s="14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3" t="s">
        <v>167</v>
      </c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4"/>
      <c r="BH75" s="142">
        <f>BH55</f>
        <v>13.5</v>
      </c>
      <c r="BI75" s="142"/>
      <c r="BJ75" s="142"/>
      <c r="BK75" s="142"/>
      <c r="BL75" s="142"/>
      <c r="BM75" s="142"/>
      <c r="BN75" s="142"/>
      <c r="BO75" s="142"/>
      <c r="BP75" s="173" t="s">
        <v>161</v>
      </c>
      <c r="BQ75" s="173"/>
      <c r="BR75" s="173"/>
      <c r="BS75" s="173"/>
      <c r="BT75" s="173"/>
      <c r="BU75" s="173"/>
      <c r="BV75" s="143">
        <f t="shared" si="4"/>
        <v>2.26</v>
      </c>
      <c r="BW75" s="143"/>
      <c r="BX75" s="143"/>
      <c r="BY75" s="143"/>
      <c r="BZ75" s="143"/>
      <c r="CA75" s="143"/>
      <c r="CB75" s="143"/>
      <c r="CC75" s="23"/>
      <c r="CD75" s="143">
        <f>CD55</f>
        <v>30.509999999999998</v>
      </c>
      <c r="CE75" s="143"/>
      <c r="CF75" s="143"/>
      <c r="CG75" s="143"/>
      <c r="CH75" s="143"/>
      <c r="CI75" s="143"/>
      <c r="CJ75" s="143"/>
      <c r="CK75" s="143"/>
      <c r="CL75" s="143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5"/>
      <c r="T76" s="14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0" t="s">
        <v>171</v>
      </c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6"/>
      <c r="BH76" s="172">
        <f>BH56</f>
        <v>18</v>
      </c>
      <c r="BI76" s="172"/>
      <c r="BJ76" s="172"/>
      <c r="BK76" s="172"/>
      <c r="BL76" s="172"/>
      <c r="BM76" s="172"/>
      <c r="BN76" s="172"/>
      <c r="BO76" s="172"/>
      <c r="BP76" s="150" t="s">
        <v>14</v>
      </c>
      <c r="BQ76" s="150"/>
      <c r="BR76" s="150"/>
      <c r="BS76" s="150"/>
      <c r="BT76" s="150"/>
      <c r="BU76" s="150"/>
      <c r="BV76" s="131">
        <f t="shared" si="4"/>
        <v>42.1</v>
      </c>
      <c r="BW76" s="131"/>
      <c r="BX76" s="131"/>
      <c r="BY76" s="131"/>
      <c r="BZ76" s="131"/>
      <c r="CA76" s="131"/>
      <c r="CB76" s="131"/>
      <c r="CC76" s="13"/>
      <c r="CD76" s="131">
        <f>CD56</f>
        <v>757.8000000000001</v>
      </c>
      <c r="CE76" s="131"/>
      <c r="CF76" s="131"/>
      <c r="CG76" s="131"/>
      <c r="CH76" s="131"/>
      <c r="CI76" s="131"/>
      <c r="CJ76" s="131"/>
      <c r="CK76" s="131"/>
      <c r="CL76" s="131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5"/>
      <c r="T77" s="14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9" t="s">
        <v>17</v>
      </c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P78" s="149" t="s">
        <v>18</v>
      </c>
      <c r="BQ78" s="149"/>
      <c r="BR78" s="149"/>
      <c r="BS78" s="149"/>
      <c r="BT78" s="149"/>
      <c r="BU78" s="149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6" t="s">
        <v>204</v>
      </c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9" t="s">
        <v>235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6" t="str">
        <f>INDEX('[1]жильцы'!B:B,DB1)</f>
        <v>ст. Павловская, ул. Первомайская, 28, кв. 3</v>
      </c>
      <c r="H3" s="277"/>
      <c r="I3" s="277"/>
      <c r="J3" s="277"/>
      <c r="K3" s="277"/>
      <c r="L3" s="2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2" t="s">
        <v>237</v>
      </c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3" t="s">
        <v>238</v>
      </c>
      <c r="D5" s="285"/>
      <c r="E5" s="285"/>
      <c r="F5" s="285"/>
      <c r="G5" s="234"/>
      <c r="H5" s="230" t="s">
        <v>185</v>
      </c>
      <c r="I5" s="231"/>
      <c r="J5" s="232"/>
      <c r="K5" s="233" t="s">
        <v>186</v>
      </c>
      <c r="L5" s="23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7" t="s">
        <v>187</v>
      </c>
      <c r="C6" s="286" t="s">
        <v>262</v>
      </c>
      <c r="D6" s="287"/>
      <c r="E6" s="287"/>
      <c r="F6" s="287"/>
      <c r="G6" s="288"/>
      <c r="H6" s="208">
        <f>INDEX('[1]жильцы'!G:G,DB1)</f>
        <v>2803</v>
      </c>
      <c r="I6" s="209"/>
      <c r="J6" s="210"/>
      <c r="K6" s="217">
        <f>L38</f>
        <v>854.5662496000001</v>
      </c>
      <c r="L6" s="21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9"/>
      <c r="C7" s="289"/>
      <c r="D7" s="290"/>
      <c r="E7" s="290"/>
      <c r="F7" s="290"/>
      <c r="G7" s="291"/>
      <c r="H7" s="214"/>
      <c r="I7" s="215"/>
      <c r="J7" s="216"/>
      <c r="K7" s="219"/>
      <c r="L7" s="22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7" t="s">
        <v>188</v>
      </c>
      <c r="C8" s="261" t="s">
        <v>217</v>
      </c>
      <c r="D8" s="262"/>
      <c r="E8" s="262"/>
      <c r="F8" s="263"/>
      <c r="G8" s="90" t="s">
        <v>232</v>
      </c>
      <c r="H8" s="208" t="s">
        <v>256</v>
      </c>
      <c r="I8" s="209"/>
      <c r="J8" s="210"/>
      <c r="K8" s="221">
        <f>G8+L38-G9</f>
        <v>-1477.8337504</v>
      </c>
      <c r="L8" s="22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8"/>
      <c r="C9" s="261" t="s">
        <v>225</v>
      </c>
      <c r="D9" s="262"/>
      <c r="E9" s="262"/>
      <c r="F9" s="263"/>
      <c r="G9" s="91">
        <f>J31</f>
        <v>2332.4</v>
      </c>
      <c r="H9" s="211"/>
      <c r="I9" s="212"/>
      <c r="J9" s="213"/>
      <c r="K9" s="223"/>
      <c r="L9" s="22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9"/>
      <c r="C10" s="292" t="s">
        <v>258</v>
      </c>
      <c r="D10" s="293"/>
      <c r="E10" s="293"/>
      <c r="F10" s="293"/>
      <c r="G10" s="294"/>
      <c r="H10" s="214"/>
      <c r="I10" s="215"/>
      <c r="J10" s="216"/>
      <c r="K10" s="225"/>
      <c r="L10" s="22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5"/>
      <c r="C11" s="206"/>
      <c r="D11" s="67" t="s">
        <v>218</v>
      </c>
      <c r="E11" s="206"/>
      <c r="F11" s="206"/>
      <c r="G11" s="206"/>
      <c r="H11" s="67" t="s">
        <v>18</v>
      </c>
      <c r="I11" s="206"/>
      <c r="J11" s="206"/>
      <c r="K11" s="206"/>
      <c r="L11" s="20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4" t="s">
        <v>239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6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43" t="str">
        <f>INDEX('[1]жильцы'!B:B,DB1)</f>
        <v>ст. Павловская, ул. Первомайская, 28, кв. 3</v>
      </c>
      <c r="D15" s="244"/>
      <c r="E15" s="244"/>
      <c r="F15" s="244"/>
      <c r="G15" s="244"/>
      <c r="H15" s="245"/>
      <c r="I15" s="68" t="s">
        <v>213</v>
      </c>
      <c r="J15" s="243" t="str">
        <f>INDEX('[1]жильцы'!C:C,DB1)</f>
        <v>5-77-30</v>
      </c>
      <c r="K15" s="244"/>
      <c r="L15" s="245"/>
    </row>
    <row r="16" spans="1:12" ht="16.5" customHeight="1">
      <c r="A16" s="57"/>
      <c r="B16" s="243" t="s">
        <v>227</v>
      </c>
      <c r="C16" s="245"/>
      <c r="D16" s="88">
        <f>INDEX('[1]жильцы'!E:E,DB1)</f>
        <v>35.2</v>
      </c>
      <c r="E16" s="92" t="s">
        <v>241</v>
      </c>
      <c r="F16" s="243" t="s">
        <v>216</v>
      </c>
      <c r="G16" s="244"/>
      <c r="H16" s="245"/>
      <c r="I16" s="88">
        <f>INDEX('[1]жильцы'!D:D,DB1)</f>
        <v>35.2</v>
      </c>
      <c r="J16" s="250" t="s">
        <v>12</v>
      </c>
      <c r="K16" s="250"/>
      <c r="L16" s="251"/>
    </row>
    <row r="17" spans="1:12" ht="18" customHeight="1">
      <c r="A17" s="57"/>
      <c r="B17" s="243" t="s">
        <v>215</v>
      </c>
      <c r="C17" s="245"/>
      <c r="D17" s="88">
        <f>INDEX('[1]жильцы'!H:H,DB1)</f>
        <v>1</v>
      </c>
      <c r="E17" s="93" t="s">
        <v>219</v>
      </c>
      <c r="F17" s="252" t="s">
        <v>259</v>
      </c>
      <c r="G17" s="253"/>
      <c r="H17" s="254"/>
      <c r="I17" s="94">
        <v>2731.9</v>
      </c>
      <c r="J17" s="279" t="s">
        <v>12</v>
      </c>
      <c r="K17" s="279"/>
      <c r="L17" s="2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1" t="s">
        <v>260</v>
      </c>
      <c r="C19" s="182"/>
      <c r="D19" s="182"/>
      <c r="E19" s="182"/>
      <c r="F19" s="182"/>
      <c r="G19" s="182"/>
      <c r="H19" s="182"/>
      <c r="I19" s="182"/>
      <c r="J19" s="246"/>
      <c r="K19" s="246"/>
      <c r="L19" s="247"/>
      <c r="M19" s="38"/>
    </row>
    <row r="20" spans="1:12" ht="14.25">
      <c r="A20" s="57"/>
      <c r="B20" s="183"/>
      <c r="C20" s="184"/>
      <c r="D20" s="184"/>
      <c r="E20" s="184"/>
      <c r="F20" s="184"/>
      <c r="G20" s="184"/>
      <c r="H20" s="184"/>
      <c r="I20" s="184"/>
      <c r="J20" s="248"/>
      <c r="K20" s="248"/>
      <c r="L20" s="249"/>
    </row>
    <row r="21" spans="1:12" ht="14.25">
      <c r="A21" s="57"/>
      <c r="B21" s="183"/>
      <c r="C21" s="184"/>
      <c r="D21" s="184"/>
      <c r="E21" s="184"/>
      <c r="F21" s="184"/>
      <c r="G21" s="184"/>
      <c r="H21" s="184"/>
      <c r="I21" s="184"/>
      <c r="J21" s="187" t="s">
        <v>257</v>
      </c>
      <c r="K21" s="188"/>
      <c r="L21" s="272">
        <f>G8+L38-G9</f>
        <v>-1477.8337504</v>
      </c>
    </row>
    <row r="22" spans="1:12" ht="14.25" customHeight="1">
      <c r="A22" s="57"/>
      <c r="B22" s="185"/>
      <c r="C22" s="186"/>
      <c r="D22" s="186"/>
      <c r="E22" s="186"/>
      <c r="F22" s="186"/>
      <c r="G22" s="186"/>
      <c r="H22" s="186"/>
      <c r="I22" s="186"/>
      <c r="J22" s="189"/>
      <c r="K22" s="190"/>
      <c r="L22" s="273"/>
    </row>
    <row r="23" spans="2:12" s="57" customFormat="1" ht="48" customHeight="1" thickBot="1">
      <c r="B23" s="281"/>
      <c r="C23" s="282"/>
      <c r="D23" s="69" t="s">
        <v>218</v>
      </c>
      <c r="E23" s="283"/>
      <c r="F23" s="283"/>
      <c r="G23" s="283"/>
      <c r="H23" s="69" t="s">
        <v>18</v>
      </c>
      <c r="I23" s="283"/>
      <c r="J23" s="283"/>
      <c r="K23" s="283"/>
      <c r="L23" s="284"/>
    </row>
    <row r="24" spans="1:12" s="37" customFormat="1" ht="35.25" customHeight="1" thickTop="1">
      <c r="A24" s="70" t="s">
        <v>242</v>
      </c>
      <c r="B24" s="267" t="s">
        <v>243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9"/>
    </row>
    <row r="25" spans="1:12" ht="30" customHeight="1">
      <c r="A25" s="57"/>
      <c r="B25" s="270" t="s">
        <v>189</v>
      </c>
      <c r="C25" s="274" t="s">
        <v>190</v>
      </c>
      <c r="D25" s="235" t="s">
        <v>207</v>
      </c>
      <c r="E25" s="236"/>
      <c r="F25" s="255" t="s">
        <v>205</v>
      </c>
      <c r="G25" s="256"/>
      <c r="H25" s="235" t="s">
        <v>206</v>
      </c>
      <c r="I25" s="236"/>
      <c r="J25" s="192" t="s">
        <v>244</v>
      </c>
      <c r="K25" s="192" t="s">
        <v>211</v>
      </c>
      <c r="L25" s="259" t="s">
        <v>230</v>
      </c>
    </row>
    <row r="26" spans="1:12" ht="29.25" customHeight="1">
      <c r="A26" s="57"/>
      <c r="B26" s="271"/>
      <c r="C26" s="275"/>
      <c r="D26" s="71" t="s">
        <v>245</v>
      </c>
      <c r="E26" s="71" t="s">
        <v>246</v>
      </c>
      <c r="F26" s="257"/>
      <c r="G26" s="258"/>
      <c r="H26" s="71" t="s">
        <v>245</v>
      </c>
      <c r="I26" s="71" t="s">
        <v>246</v>
      </c>
      <c r="J26" s="193"/>
      <c r="K26" s="193"/>
      <c r="L26" s="26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9">
        <v>5</v>
      </c>
      <c r="G27" s="18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4">
        <v>10.84</v>
      </c>
      <c r="G28" s="19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4">
        <v>1.48</v>
      </c>
      <c r="G29" s="19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4">
        <v>0</v>
      </c>
      <c r="G30" s="19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4">
        <v>159.81</v>
      </c>
      <c r="G31" s="19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4">
        <v>160.82</v>
      </c>
      <c r="G32" s="19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4">
        <v>25.17</v>
      </c>
      <c r="G33" s="19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4">
        <v>25.17</v>
      </c>
      <c r="G34" s="19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4">
        <v>42.1</v>
      </c>
      <c r="G35" s="19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4">
        <v>2.26</v>
      </c>
      <c r="G36" s="19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4">
        <v>2.26</v>
      </c>
      <c r="G37" s="19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4"/>
      <c r="G38" s="19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5" t="s">
        <v>247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1:12" ht="30.75" customHeight="1">
      <c r="A40" s="57"/>
      <c r="B40" s="177" t="s">
        <v>189</v>
      </c>
      <c r="C40" s="179" t="s">
        <v>208</v>
      </c>
      <c r="D40" s="180"/>
      <c r="E40" s="179" t="s">
        <v>209</v>
      </c>
      <c r="F40" s="191"/>
      <c r="G40" s="191"/>
      <c r="H40" s="180"/>
      <c r="I40" s="179" t="s">
        <v>248</v>
      </c>
      <c r="J40" s="191"/>
      <c r="K40" s="180"/>
      <c r="L40" s="176"/>
    </row>
    <row r="41" spans="1:12" ht="40.5" customHeight="1">
      <c r="A41" s="57"/>
      <c r="B41" s="1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U27" sqref="U27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18.9</v>
      </c>
      <c r="I3" s="105">
        <v>3.52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0</v>
      </c>
      <c r="F4" s="96">
        <f>F3</f>
        <v>37.75</v>
      </c>
      <c r="G4" s="116">
        <f t="shared" si="0"/>
        <v>0</v>
      </c>
      <c r="H4" s="96">
        <f>H3</f>
        <v>18.9</v>
      </c>
      <c r="I4" s="96">
        <f>I3</f>
        <v>3.52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0.5</v>
      </c>
      <c r="F5" s="96">
        <f>F3</f>
        <v>37.75</v>
      </c>
      <c r="G5" s="116">
        <f t="shared" si="0"/>
        <v>18.875</v>
      </c>
      <c r="H5" s="96">
        <f>H3</f>
        <v>18.9</v>
      </c>
      <c r="I5" s="96">
        <f>I3</f>
        <v>3.52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5.5</v>
      </c>
      <c r="F6" s="96">
        <f>F3</f>
        <v>37.75</v>
      </c>
      <c r="G6" s="116">
        <f t="shared" si="0"/>
        <v>207.625</v>
      </c>
      <c r="H6" s="96">
        <f>H3</f>
        <v>18.9</v>
      </c>
      <c r="I6" s="96">
        <f>I3</f>
        <v>3.52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2</v>
      </c>
      <c r="F7" s="96">
        <f>F3</f>
        <v>37.75</v>
      </c>
      <c r="G7" s="116">
        <f t="shared" si="0"/>
        <v>75.5</v>
      </c>
      <c r="H7" s="96">
        <f>H3</f>
        <v>18.9</v>
      </c>
      <c r="I7" s="96">
        <f>I3</f>
        <v>3.52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5</v>
      </c>
      <c r="F8" s="96">
        <f>F3</f>
        <v>37.75</v>
      </c>
      <c r="G8" s="116">
        <f t="shared" si="0"/>
        <v>188.75</v>
      </c>
      <c r="H8" s="96">
        <f>H3</f>
        <v>18.9</v>
      </c>
      <c r="I8" s="96">
        <f>I3</f>
        <v>3.52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8</v>
      </c>
      <c r="F9" s="96">
        <f>F3</f>
        <v>37.75</v>
      </c>
      <c r="G9" s="116">
        <f t="shared" si="0"/>
        <v>302</v>
      </c>
      <c r="H9" s="96">
        <f>H3</f>
        <v>18.9</v>
      </c>
      <c r="I9" s="96">
        <f>I3</f>
        <v>3.52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3</v>
      </c>
      <c r="F10" s="96">
        <f>F3</f>
        <v>37.75</v>
      </c>
      <c r="G10" s="116">
        <f t="shared" si="0"/>
        <v>113.25</v>
      </c>
      <c r="H10" s="96">
        <f>H3</f>
        <v>18.9</v>
      </c>
      <c r="I10" s="96">
        <f>I3</f>
        <v>3.52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7</v>
      </c>
      <c r="F13" s="96">
        <f>F3</f>
        <v>37.75</v>
      </c>
      <c r="G13" s="116">
        <f t="shared" si="0"/>
        <v>264.25</v>
      </c>
      <c r="H13" s="96">
        <f>H3</f>
        <v>18.9</v>
      </c>
      <c r="I13" s="96">
        <f>I3</f>
        <v>3.52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6</v>
      </c>
      <c r="F14" s="96">
        <f>F3</f>
        <v>37.75</v>
      </c>
      <c r="G14" s="116">
        <f t="shared" si="0"/>
        <v>226.5</v>
      </c>
      <c r="H14" s="96">
        <f>H3</f>
        <v>18.9</v>
      </c>
      <c r="I14" s="96">
        <f>I3</f>
        <v>3.52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5</v>
      </c>
      <c r="F16" s="96">
        <f>F3</f>
        <v>37.75</v>
      </c>
      <c r="G16" s="116">
        <f t="shared" si="0"/>
        <v>188.75</v>
      </c>
      <c r="H16" s="96">
        <f>H3</f>
        <v>18.9</v>
      </c>
      <c r="I16" s="96">
        <f>I3</f>
        <v>3.52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4</v>
      </c>
      <c r="F17" s="96">
        <f>F3</f>
        <v>37.75</v>
      </c>
      <c r="G17" s="116">
        <f t="shared" si="0"/>
        <v>151</v>
      </c>
      <c r="H17" s="96">
        <f>H3</f>
        <v>18.9</v>
      </c>
      <c r="I17" s="96">
        <f>I3</f>
        <v>3.52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14</v>
      </c>
      <c r="F18" s="96">
        <f>F3</f>
        <v>37.75</v>
      </c>
      <c r="G18" s="116">
        <f t="shared" si="0"/>
        <v>528.5</v>
      </c>
      <c r="H18" s="96">
        <f>H3</f>
        <v>18.9</v>
      </c>
      <c r="I18" s="96">
        <f>I3</f>
        <v>3.52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6</v>
      </c>
      <c r="F19" s="96">
        <f>F3</f>
        <v>37.75</v>
      </c>
      <c r="G19" s="116">
        <f t="shared" si="0"/>
        <v>226.5</v>
      </c>
      <c r="H19" s="96">
        <f>H3</f>
        <v>18.9</v>
      </c>
      <c r="I19" s="96">
        <f>I3</f>
        <v>3.52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7</v>
      </c>
      <c r="F20" s="96">
        <f>F3</f>
        <v>37.75</v>
      </c>
      <c r="G20" s="116">
        <f t="shared" si="0"/>
        <v>264.25</v>
      </c>
      <c r="H20" s="96">
        <f>H3</f>
        <v>18.9</v>
      </c>
      <c r="I20" s="96">
        <f>I3</f>
        <v>3.52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6</v>
      </c>
      <c r="F21" s="96">
        <f>F3</f>
        <v>37.75</v>
      </c>
      <c r="G21" s="116">
        <f t="shared" si="0"/>
        <v>226.5</v>
      </c>
      <c r="H21" s="96">
        <f>H3</f>
        <v>18.9</v>
      </c>
      <c r="I21" s="96">
        <f>I3</f>
        <v>3.52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18.9</v>
      </c>
      <c r="I23" s="96">
        <f>I3</f>
        <v>3.52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7</v>
      </c>
      <c r="F24" s="96">
        <f>F3</f>
        <v>37.75</v>
      </c>
      <c r="G24" s="116">
        <f t="shared" si="0"/>
        <v>264.25</v>
      </c>
      <c r="H24" s="96">
        <f>H3</f>
        <v>18.9</v>
      </c>
      <c r="I24" s="96">
        <f>I3</f>
        <v>3.52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8</v>
      </c>
      <c r="F25" s="96">
        <f>F3</f>
        <v>37.75</v>
      </c>
      <c r="G25" s="116">
        <f t="shared" si="0"/>
        <v>302</v>
      </c>
      <c r="H25" s="96">
        <f>H3</f>
        <v>18.9</v>
      </c>
      <c r="I25" s="96">
        <f>I3</f>
        <v>3.52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1</v>
      </c>
      <c r="F26" s="96">
        <f>F3</f>
        <v>37.75</v>
      </c>
      <c r="G26" s="116">
        <f t="shared" si="0"/>
        <v>37.75</v>
      </c>
      <c r="H26" s="96">
        <f>H3</f>
        <v>18.9</v>
      </c>
      <c r="I26" s="96">
        <f>I3</f>
        <v>3.52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11</v>
      </c>
      <c r="F28" s="96">
        <f>F3</f>
        <v>37.75</v>
      </c>
      <c r="G28" s="116">
        <f t="shared" si="0"/>
        <v>415.25</v>
      </c>
      <c r="H28" s="96">
        <f>H3</f>
        <v>18.9</v>
      </c>
      <c r="I28" s="96">
        <f>I3</f>
        <v>3.52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16</v>
      </c>
      <c r="F30" s="96">
        <f>F3</f>
        <v>37.75</v>
      </c>
      <c r="G30" s="116">
        <f t="shared" si="0"/>
        <v>604</v>
      </c>
      <c r="H30" s="96">
        <f>H3</f>
        <v>18.9</v>
      </c>
      <c r="I30" s="96">
        <f>I3</f>
        <v>3.52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37.75</v>
      </c>
      <c r="G31" s="116">
        <f t="shared" si="0"/>
        <v>0</v>
      </c>
      <c r="H31" s="96">
        <f>H3</f>
        <v>18.9</v>
      </c>
      <c r="I31" s="96">
        <f>I3</f>
        <v>3.52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6</v>
      </c>
      <c r="F32" s="96">
        <f>F3</f>
        <v>37.75</v>
      </c>
      <c r="G32" s="116">
        <f t="shared" si="0"/>
        <v>226.5</v>
      </c>
      <c r="H32" s="96">
        <f>H3</f>
        <v>18.9</v>
      </c>
      <c r="I32" s="96">
        <f>I3</f>
        <v>3.52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4</v>
      </c>
      <c r="F33" s="96">
        <f>F3</f>
        <v>37.75</v>
      </c>
      <c r="G33" s="116">
        <f t="shared" si="0"/>
        <v>151</v>
      </c>
      <c r="H33" s="96">
        <f>H3</f>
        <v>18.9</v>
      </c>
      <c r="I33" s="96">
        <f>I3</f>
        <v>3.52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37.75</v>
      </c>
      <c r="G34" s="116">
        <f t="shared" si="0"/>
        <v>188.75</v>
      </c>
      <c r="H34" s="96">
        <f>H3</f>
        <v>18.9</v>
      </c>
      <c r="I34" s="96">
        <f>I3</f>
        <v>3.52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4</v>
      </c>
      <c r="F35" s="96">
        <f>F3</f>
        <v>37.75</v>
      </c>
      <c r="G35" s="116">
        <f aca="true" t="shared" si="5" ref="G35:G52">F35*E35</f>
        <v>151</v>
      </c>
      <c r="H35" s="96">
        <f>H3</f>
        <v>18.9</v>
      </c>
      <c r="I35" s="96">
        <f>I3</f>
        <v>3.52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8</v>
      </c>
      <c r="F36" s="96">
        <f>F3</f>
        <v>37.75</v>
      </c>
      <c r="G36" s="116">
        <f t="shared" si="5"/>
        <v>302</v>
      </c>
      <c r="H36" s="96">
        <f>H3</f>
        <v>18.9</v>
      </c>
      <c r="I36" s="96">
        <f>I3</f>
        <v>3.52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12</v>
      </c>
      <c r="F37" s="96">
        <f>F3</f>
        <v>37.75</v>
      </c>
      <c r="G37" s="116">
        <f t="shared" si="5"/>
        <v>453</v>
      </c>
      <c r="H37" s="96">
        <f>H3</f>
        <v>18.9</v>
      </c>
      <c r="I37" s="96">
        <f>I3</f>
        <v>3.52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6</v>
      </c>
      <c r="F38" s="96">
        <f>F3</f>
        <v>37.75</v>
      </c>
      <c r="G38" s="116">
        <f t="shared" si="5"/>
        <v>226.5</v>
      </c>
      <c r="H38" s="96">
        <f>H3</f>
        <v>18.9</v>
      </c>
      <c r="I38" s="96">
        <f>I3</f>
        <v>3.52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3</v>
      </c>
      <c r="F39" s="96">
        <f>F3</f>
        <v>37.75</v>
      </c>
      <c r="G39" s="116">
        <f t="shared" si="5"/>
        <v>113.25</v>
      </c>
      <c r="H39" s="96">
        <f>H3</f>
        <v>18.9</v>
      </c>
      <c r="I39" s="96">
        <f>I3</f>
        <v>3.52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9</v>
      </c>
      <c r="F40" s="96">
        <f>F3</f>
        <v>37.75</v>
      </c>
      <c r="G40" s="116">
        <f t="shared" si="5"/>
        <v>339.75</v>
      </c>
      <c r="H40" s="96">
        <f>H3</f>
        <v>18.9</v>
      </c>
      <c r="I40" s="96">
        <f>I3</f>
        <v>3.52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8</v>
      </c>
      <c r="F41" s="96">
        <f>F3</f>
        <v>37.75</v>
      </c>
      <c r="G41" s="116">
        <f t="shared" si="5"/>
        <v>302</v>
      </c>
      <c r="H41" s="96">
        <f>H3</f>
        <v>18.9</v>
      </c>
      <c r="I41" s="96">
        <f>I3</f>
        <v>3.52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10</v>
      </c>
      <c r="F42" s="96">
        <f>F3</f>
        <v>37.75</v>
      </c>
      <c r="G42" s="116">
        <f t="shared" si="5"/>
        <v>377.5</v>
      </c>
      <c r="H42" s="96">
        <f>H3</f>
        <v>18.9</v>
      </c>
      <c r="I42" s="96">
        <f>I3</f>
        <v>3.52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8</v>
      </c>
      <c r="F43" s="96">
        <f>F3</f>
        <v>37.75</v>
      </c>
      <c r="G43" s="116">
        <f t="shared" si="5"/>
        <v>302</v>
      </c>
      <c r="H43" s="96">
        <f>H3</f>
        <v>18.9</v>
      </c>
      <c r="I43" s="96">
        <f>I3</f>
        <v>3.52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10</v>
      </c>
      <c r="F44" s="96">
        <f>F3</f>
        <v>37.75</v>
      </c>
      <c r="G44" s="116">
        <f t="shared" si="5"/>
        <v>377.5</v>
      </c>
      <c r="H44" s="96">
        <f>H3</f>
        <v>18.9</v>
      </c>
      <c r="I44" s="96">
        <f>I3</f>
        <v>3.52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13</v>
      </c>
      <c r="F45" s="96">
        <f>F3</f>
        <v>37.75</v>
      </c>
      <c r="G45" s="116">
        <f t="shared" si="5"/>
        <v>490.75</v>
      </c>
      <c r="H45" s="96">
        <f>H3</f>
        <v>18.9</v>
      </c>
      <c r="I45" s="96">
        <f>I3</f>
        <v>3.52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4</v>
      </c>
      <c r="F46" s="96">
        <f>F3</f>
        <v>37.75</v>
      </c>
      <c r="G46" s="116">
        <f t="shared" si="5"/>
        <v>151</v>
      </c>
      <c r="H46" s="96">
        <f>H3</f>
        <v>18.9</v>
      </c>
      <c r="I46" s="96">
        <f>I3</f>
        <v>3.52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7</v>
      </c>
      <c r="F47" s="96">
        <f>F3</f>
        <v>37.75</v>
      </c>
      <c r="G47" s="116">
        <f t="shared" si="5"/>
        <v>264.25</v>
      </c>
      <c r="H47" s="96">
        <f>H3</f>
        <v>18.9</v>
      </c>
      <c r="I47" s="96">
        <f>I3</f>
        <v>3.52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10</v>
      </c>
      <c r="F48" s="96">
        <f>F3</f>
        <v>37.75</v>
      </c>
      <c r="G48" s="116">
        <f t="shared" si="5"/>
        <v>377.5</v>
      </c>
      <c r="H48" s="96">
        <f>H3</f>
        <v>18.9</v>
      </c>
      <c r="I48" s="96">
        <f>I3</f>
        <v>3.52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5</v>
      </c>
      <c r="F50" s="96">
        <f>F3</f>
        <v>37.75</v>
      </c>
      <c r="G50" s="116">
        <f t="shared" si="5"/>
        <v>188.75</v>
      </c>
      <c r="H50" s="96">
        <f>H3</f>
        <v>18.9</v>
      </c>
      <c r="I50" s="96">
        <f>I3</f>
        <v>3.52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9</v>
      </c>
      <c r="F51" s="96">
        <f>F3</f>
        <v>37.75</v>
      </c>
      <c r="G51" s="116">
        <f t="shared" si="5"/>
        <v>339.75</v>
      </c>
      <c r="H51" s="96">
        <f>H3</f>
        <v>18.9</v>
      </c>
      <c r="I51" s="96">
        <f>I3</f>
        <v>3.52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37.75</v>
      </c>
      <c r="G52" s="118">
        <f t="shared" si="5"/>
        <v>151</v>
      </c>
      <c r="H52" s="97">
        <f>H3</f>
        <v>18.9</v>
      </c>
      <c r="I52" s="97">
        <f>I3</f>
        <v>3.52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274</v>
      </c>
      <c r="F53" s="108"/>
      <c r="G53" s="112">
        <f>SUM(G3:G52)</f>
        <v>10343.5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2020-08-26T11:09:07Z</cp:lastPrinted>
  <dcterms:created xsi:type="dcterms:W3CDTF">2011-02-24T08:44:16Z</dcterms:created>
  <dcterms:modified xsi:type="dcterms:W3CDTF">2020-08-26T11:09:14Z</dcterms:modified>
  <cp:category/>
  <cp:version/>
  <cp:contentType/>
  <cp:contentStatus/>
</cp:coreProperties>
</file>